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3635" windowHeight="123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45621"/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  <c r="B25" i="1"/>
  <c r="G24" i="1"/>
  <c r="B24" i="1"/>
  <c r="G17" i="1"/>
  <c r="B17" i="1"/>
  <c r="B20" i="1" l="1"/>
  <c r="G18" i="1" l="1"/>
  <c r="E11" i="1"/>
  <c r="C8" i="1"/>
  <c r="D8" i="1"/>
  <c r="E8" i="1"/>
  <c r="F8" i="1"/>
  <c r="H8" i="1"/>
  <c r="I8" i="1"/>
  <c r="J8" i="1"/>
  <c r="K8" i="1"/>
  <c r="G22" i="1" l="1"/>
  <c r="B22" i="1"/>
  <c r="D11" i="1" l="1"/>
  <c r="J11" i="1"/>
  <c r="I11" i="1"/>
  <c r="B12" i="1"/>
  <c r="B13" i="1"/>
  <c r="F7" i="1"/>
  <c r="G11" i="1" l="1"/>
  <c r="G10" i="1"/>
  <c r="B10" i="1"/>
  <c r="G19" i="1"/>
  <c r="B19" i="1"/>
  <c r="B11" i="1"/>
  <c r="F11" i="1"/>
  <c r="F6" i="1" l="1"/>
  <c r="P19" i="1" l="1"/>
  <c r="P20" i="1" l="1"/>
  <c r="B21" i="1"/>
  <c r="G21" i="1"/>
  <c r="B23" i="1" l="1"/>
  <c r="G9" i="1"/>
  <c r="G8" i="1" s="1"/>
  <c r="G23" i="1"/>
  <c r="E15" i="1" l="1"/>
  <c r="H15" i="1" l="1"/>
  <c r="G13" i="1" l="1"/>
  <c r="G16" i="1"/>
  <c r="G15" i="1" s="1"/>
  <c r="D15" i="1" l="1"/>
  <c r="B15" i="1" l="1"/>
  <c r="B16" i="1"/>
  <c r="B18" i="1"/>
  <c r="B9" i="1"/>
  <c r="B8" i="1" s="1"/>
  <c r="B7" i="1" l="1"/>
  <c r="I15" i="1"/>
  <c r="J15" i="1"/>
  <c r="G7" i="1" l="1"/>
  <c r="B6" i="1"/>
  <c r="G6" i="1"/>
</calcChain>
</file>

<file path=xl/sharedStrings.xml><?xml version="1.0" encoding="utf-8"?>
<sst xmlns="http://schemas.openxmlformats.org/spreadsheetml/2006/main" count="32" uniqueCount="28">
  <si>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</si>
  <si>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</si>
  <si>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</si>
  <si>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</si>
  <si>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</si>
  <si>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</si>
  <si>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</si>
  <si>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</si>
  <si>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</si>
  <si>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</si>
  <si>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</si>
  <si>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</si>
  <si>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</si>
  <si>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</si>
  <si>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</si>
  <si>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</si>
  <si>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</si>
  <si>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</si>
  <si>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</si>
  <si>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</si>
  <si>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</si>
  <si>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</si>
  <si>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Региональный проект «Обеспечение качественно нового уровня развития инфраструктуры культуры Ставропольского края»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</si>
  <si>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1 квартал 2023 года</t>
  </si>
  <si>
    <t>Государственная программа СК "Развитие образования"</t>
  </si>
  <si>
    <r>
      <rPr>
        <b/>
        <sz val="12"/>
        <color theme="1"/>
        <rFont val="Times New Roman"/>
        <family val="1"/>
        <charset val="204"/>
      </rPr>
      <t>Региональный проект</t>
    </r>
    <r>
      <rPr>
        <sz val="12"/>
        <color theme="1"/>
        <rFont val="Times New Roman"/>
        <family val="1"/>
        <charset val="204"/>
      </rPr>
      <t xml:space="preserve"> «Современная школа»</t>
    </r>
  </si>
  <si>
    <t>Региональный проект "Цифровая образовательная среда"</t>
  </si>
  <si>
    <t>Государственная программа "Управление имуществом"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</si>
</sst>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2" borderId="18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2" fontId="1" fillId="2" borderId="18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2" fontId="1" fillId="2" borderId="29" xfId="0" applyNumberFormat="1" applyFont="1" applyFill="1" applyBorder="1" applyAlignment="1">
      <alignment horizontal="center" vertical="center"/>
    </xf>
    <xf numFmtId="2" fontId="1" fillId="2" borderId="30" xfId="0" applyNumberFormat="1" applyFont="1" applyFill="1" applyBorder="1" applyAlignment="1">
      <alignment horizontal="center" vertical="center"/>
    </xf>
    <xf numFmtId="2" fontId="1" fillId="2" borderId="31" xfId="0" applyNumberFormat="1" applyFont="1" applyFill="1" applyBorder="1" applyAlignment="1">
      <alignment horizontal="center" vertical="center"/>
    </xf>
    <xf numFmtId="2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2" fontId="1" fillId="2" borderId="34" xfId="0" applyNumberFormat="1" applyFont="1" applyFill="1" applyBorder="1" applyAlignment="1">
      <alignment horizontal="center" vertical="center"/>
    </xf>
    <xf numFmtId="2" fontId="1" fillId="2" borderId="35" xfId="0" applyNumberFormat="1" applyFont="1" applyFill="1" applyBorder="1" applyAlignment="1">
      <alignment horizontal="center" vertical="center"/>
    </xf>
    <xf numFmtId="2" fontId="1" fillId="2" borderId="36" xfId="0" applyNumberFormat="1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2" fontId="1" fillId="3" borderId="34" xfId="0" applyNumberFormat="1" applyFont="1" applyFill="1" applyBorder="1" applyAlignment="1">
      <alignment horizontal="center" vertical="center"/>
    </xf>
    <xf numFmtId="2" fontId="1" fillId="3" borderId="35" xfId="0" applyNumberFormat="1" applyFont="1" applyFill="1" applyBorder="1" applyAlignment="1">
      <alignment horizontal="center" vertical="center"/>
    </xf>
    <xf numFmtId="2" fontId="1" fillId="3" borderId="36" xfId="0" applyNumberFormat="1" applyFont="1" applyFill="1" applyBorder="1" applyAlignment="1">
      <alignment horizontal="center" vertical="center"/>
    </xf>
    <xf numFmtId="2" fontId="1" fillId="2" borderId="37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2" fontId="1" fillId="2" borderId="3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view="pageBreakPreview" topLeftCell="A16" zoomScale="60" zoomScaleNormal="70" workbookViewId="0">
      <selection activeCell="G32" sqref="G32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6" max="16" width="40.140625" customWidth="1"/>
  </cols>
  <sheetData>
    <row r="1" spans="1:1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9" x14ac:dyDescent="0.25">
      <c r="A2" s="57" t="s">
        <v>23</v>
      </c>
      <c r="B2" s="57"/>
      <c r="C2" s="57"/>
      <c r="D2" s="57"/>
      <c r="E2" s="57"/>
      <c r="F2" s="57"/>
      <c r="G2" s="57"/>
      <c r="H2" s="57"/>
      <c r="I2" s="57"/>
      <c r="J2" s="57"/>
      <c r="K2" s="12"/>
      <c r="L2" s="12"/>
      <c r="M2" s="12"/>
    </row>
    <row r="3" spans="1:19" ht="38.2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12"/>
      <c r="L3" s="12"/>
      <c r="M3" s="12"/>
    </row>
    <row r="4" spans="1:19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9" ht="108.75" customHeight="1" thickBot="1" x14ac:dyDescent="0.3">
      <c r="A5" s="25" t="s">
        <v>0</v>
      </c>
      <c r="B5" s="26" t="s">
        <v>21</v>
      </c>
      <c r="C5" s="27" t="s">
        <v>2</v>
      </c>
      <c r="D5" s="27" t="s">
        <v>3</v>
      </c>
      <c r="E5" s="27" t="s">
        <v>1</v>
      </c>
      <c r="F5" s="28" t="s">
        <v>20</v>
      </c>
      <c r="G5" s="26" t="s">
        <v>18</v>
      </c>
      <c r="H5" s="27" t="s">
        <v>2</v>
      </c>
      <c r="I5" s="29" t="s">
        <v>3</v>
      </c>
      <c r="J5" s="27" t="s">
        <v>1</v>
      </c>
      <c r="K5" s="28" t="s">
        <v>20</v>
      </c>
      <c r="L5" s="11"/>
      <c r="M5" s="11"/>
      <c r="N5" s="1"/>
      <c r="O5" s="1"/>
      <c r="P5" s="1"/>
      <c r="Q5" s="1"/>
      <c r="R5" s="1"/>
      <c r="S5" s="1"/>
    </row>
    <row r="6" spans="1:19" ht="47.25" x14ac:dyDescent="0.25">
      <c r="A6" s="30" t="s">
        <v>4</v>
      </c>
      <c r="B6" s="31">
        <f>SUM(C6:E6)</f>
        <v>55433.560000000005</v>
      </c>
      <c r="C6" s="32">
        <v>52107.55</v>
      </c>
      <c r="D6" s="32">
        <v>3326.01</v>
      </c>
      <c r="E6" s="32">
        <v>0</v>
      </c>
      <c r="F6" s="32">
        <f t="shared" ref="F6:K8" si="0">F7</f>
        <v>0</v>
      </c>
      <c r="G6" s="31">
        <f>SUM(H6:J6)</f>
        <v>12697.28</v>
      </c>
      <c r="H6" s="32">
        <v>11935.44</v>
      </c>
      <c r="I6" s="32">
        <v>761.84</v>
      </c>
      <c r="J6" s="33">
        <v>0</v>
      </c>
      <c r="K6" s="34">
        <v>0</v>
      </c>
      <c r="L6" s="10"/>
      <c r="M6" s="11"/>
      <c r="N6" s="1"/>
      <c r="O6" s="1"/>
      <c r="P6" s="1"/>
      <c r="Q6" s="1"/>
      <c r="R6" s="1"/>
      <c r="S6" s="1"/>
    </row>
    <row r="7" spans="1:19" ht="63.75" thickBot="1" x14ac:dyDescent="0.3">
      <c r="A7" s="35" t="s">
        <v>5</v>
      </c>
      <c r="B7" s="36">
        <f>SUM(C7:E7)</f>
        <v>55433.560000000005</v>
      </c>
      <c r="C7" s="37">
        <v>52107.55</v>
      </c>
      <c r="D7" s="37">
        <v>3326.01</v>
      </c>
      <c r="E7" s="37">
        <v>0</v>
      </c>
      <c r="F7" s="37">
        <f t="shared" si="0"/>
        <v>0</v>
      </c>
      <c r="G7" s="36">
        <f>SUM(H7:J7)</f>
        <v>12697.28</v>
      </c>
      <c r="H7" s="37">
        <v>11935.44</v>
      </c>
      <c r="I7" s="37">
        <v>761.84</v>
      </c>
      <c r="J7" s="38">
        <v>0</v>
      </c>
      <c r="K7" s="39">
        <v>0</v>
      </c>
      <c r="L7" s="10"/>
      <c r="M7" s="11"/>
      <c r="N7" s="1"/>
      <c r="O7" s="1"/>
      <c r="P7" s="1"/>
      <c r="Q7" s="1"/>
      <c r="R7" s="1"/>
      <c r="S7" s="1"/>
    </row>
    <row r="8" spans="1:19" s="12" customFormat="1" ht="47.25" x14ac:dyDescent="0.25">
      <c r="A8" s="30" t="s">
        <v>6</v>
      </c>
      <c r="B8" s="31">
        <f>B9</f>
        <v>1445.4389999999999</v>
      </c>
      <c r="C8" s="31">
        <f t="shared" ref="C8:E8" si="1">C9</f>
        <v>0</v>
      </c>
      <c r="D8" s="31">
        <f t="shared" si="1"/>
        <v>1443.9939999999999</v>
      </c>
      <c r="E8" s="31">
        <f t="shared" si="1"/>
        <v>1.4450000000000001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41">
        <f t="shared" si="0"/>
        <v>0</v>
      </c>
      <c r="L8" s="10"/>
      <c r="M8" s="11"/>
      <c r="N8" s="11"/>
      <c r="O8" s="11"/>
      <c r="P8" s="11"/>
      <c r="Q8" s="11"/>
      <c r="R8" s="11"/>
      <c r="S8" s="11"/>
    </row>
    <row r="9" spans="1:19" s="12" customFormat="1" ht="48" thickBot="1" x14ac:dyDescent="0.3">
      <c r="A9" s="35" t="s">
        <v>7</v>
      </c>
      <c r="B9" s="36">
        <f>SUM(C9:E9)</f>
        <v>1445.4389999999999</v>
      </c>
      <c r="C9" s="37">
        <v>0</v>
      </c>
      <c r="D9" s="37">
        <v>1443.9939999999999</v>
      </c>
      <c r="E9" s="37">
        <v>1.4450000000000001</v>
      </c>
      <c r="F9" s="42">
        <v>0</v>
      </c>
      <c r="G9" s="36">
        <f t="shared" ref="G9" si="2">SUM(H9:J9)</f>
        <v>0</v>
      </c>
      <c r="H9" s="37">
        <v>0</v>
      </c>
      <c r="I9" s="37">
        <v>0</v>
      </c>
      <c r="J9" s="37">
        <v>0</v>
      </c>
      <c r="K9" s="42">
        <v>0</v>
      </c>
      <c r="L9" s="10"/>
      <c r="M9" s="11"/>
      <c r="N9" s="11"/>
      <c r="O9" s="11"/>
      <c r="P9" s="11"/>
      <c r="Q9" s="11"/>
      <c r="R9" s="11"/>
      <c r="S9" s="11"/>
    </row>
    <row r="10" spans="1:19" s="12" customFormat="1" ht="48" thickBot="1" x14ac:dyDescent="0.3">
      <c r="A10" s="43" t="s">
        <v>25</v>
      </c>
      <c r="B10" s="44">
        <f>SUM(C10:F10)</f>
        <v>12083.184999999999</v>
      </c>
      <c r="C10" s="45">
        <v>0</v>
      </c>
      <c r="D10" s="45">
        <v>11479.026</v>
      </c>
      <c r="E10" s="45">
        <v>604.15899999999999</v>
      </c>
      <c r="F10" s="46">
        <v>0</v>
      </c>
      <c r="G10" s="44">
        <f>SUM(H10:K10)</f>
        <v>2323.6799999999998</v>
      </c>
      <c r="H10" s="45">
        <v>0</v>
      </c>
      <c r="I10" s="45">
        <v>2208.64</v>
      </c>
      <c r="J10" s="45">
        <v>115.04</v>
      </c>
      <c r="K10" s="46">
        <v>0</v>
      </c>
      <c r="L10" s="10"/>
      <c r="M10" s="11"/>
      <c r="N10" s="11"/>
      <c r="O10" s="11"/>
      <c r="P10" s="11"/>
      <c r="Q10" s="11"/>
      <c r="R10" s="11"/>
      <c r="S10" s="11"/>
    </row>
    <row r="11" spans="1:19" s="12" customFormat="1" ht="30.75" customHeight="1" x14ac:dyDescent="0.25">
      <c r="A11" s="30" t="s">
        <v>8</v>
      </c>
      <c r="B11" s="31">
        <f>SUM(C11:E11)</f>
        <v>202.02</v>
      </c>
      <c r="C11" s="32">
        <v>0</v>
      </c>
      <c r="D11" s="32">
        <f>SUM(D12:D14)</f>
        <v>200</v>
      </c>
      <c r="E11" s="32">
        <f>SUM(E12:E14)</f>
        <v>2.02</v>
      </c>
      <c r="F11" s="32">
        <f t="shared" ref="F11" si="3">SUM(F12:F14)</f>
        <v>0</v>
      </c>
      <c r="G11" s="31">
        <f>SUM(H11:J11)</f>
        <v>202.02</v>
      </c>
      <c r="H11" s="32">
        <v>0</v>
      </c>
      <c r="I11" s="32">
        <f>SUM(I12:I14)</f>
        <v>200</v>
      </c>
      <c r="J11" s="32">
        <f t="shared" ref="J11" si="4">SUM(J12:J14)</f>
        <v>2.02</v>
      </c>
      <c r="K11" s="34">
        <v>0</v>
      </c>
      <c r="L11" s="10"/>
      <c r="M11" s="11"/>
      <c r="N11" s="11"/>
      <c r="O11" s="11"/>
      <c r="P11" s="11"/>
      <c r="Q11" s="11"/>
      <c r="R11" s="11"/>
      <c r="S11" s="11"/>
    </row>
    <row r="12" spans="1:19" ht="126" hidden="1" x14ac:dyDescent="0.25">
      <c r="A12" s="20" t="s">
        <v>22</v>
      </c>
      <c r="B12" s="8">
        <f t="shared" ref="B12:B13" si="5">SUM(C12:E12)</f>
        <v>0</v>
      </c>
      <c r="C12" s="6"/>
      <c r="D12" s="6"/>
      <c r="E12" s="6"/>
      <c r="F12" s="7"/>
      <c r="G12" s="8"/>
      <c r="H12" s="6"/>
      <c r="I12" s="6"/>
      <c r="J12" s="9"/>
      <c r="K12" s="7"/>
      <c r="L12" s="10"/>
      <c r="M12" s="11"/>
      <c r="N12" s="1"/>
      <c r="O12" s="1"/>
      <c r="P12" s="1"/>
      <c r="Q12" s="1"/>
      <c r="R12" s="1"/>
      <c r="S12" s="1"/>
    </row>
    <row r="13" spans="1:19" s="12" customFormat="1" ht="32.25" thickBot="1" x14ac:dyDescent="0.3">
      <c r="A13" s="35" t="s">
        <v>9</v>
      </c>
      <c r="B13" s="36">
        <f t="shared" si="5"/>
        <v>202.02</v>
      </c>
      <c r="C13" s="37">
        <v>0</v>
      </c>
      <c r="D13" s="37">
        <v>200</v>
      </c>
      <c r="E13" s="37">
        <v>2.02</v>
      </c>
      <c r="F13" s="42">
        <v>0</v>
      </c>
      <c r="G13" s="36">
        <f>SUM(H13:J13)</f>
        <v>202.02</v>
      </c>
      <c r="H13" s="37">
        <v>0</v>
      </c>
      <c r="I13" s="37">
        <v>200</v>
      </c>
      <c r="J13" s="37">
        <v>2.02</v>
      </c>
      <c r="K13" s="42">
        <v>0</v>
      </c>
      <c r="L13" s="10"/>
      <c r="M13" s="11"/>
      <c r="N13" s="11"/>
      <c r="O13" s="11"/>
      <c r="P13" s="11"/>
      <c r="Q13" s="11"/>
      <c r="R13" s="11"/>
      <c r="S13" s="11"/>
    </row>
    <row r="14" spans="1:19" ht="1.5" customHeight="1" thickBot="1" x14ac:dyDescent="0.3">
      <c r="A14" s="47" t="s">
        <v>11</v>
      </c>
      <c r="B14" s="48"/>
      <c r="C14" s="49"/>
      <c r="D14" s="49"/>
      <c r="E14" s="49"/>
      <c r="F14" s="50"/>
      <c r="G14" s="48"/>
      <c r="H14" s="49"/>
      <c r="I14" s="49"/>
      <c r="J14" s="49"/>
      <c r="K14" s="50"/>
      <c r="L14" s="10"/>
      <c r="M14" s="11"/>
      <c r="N14" s="1"/>
      <c r="O14" s="1"/>
      <c r="P14" s="1"/>
      <c r="Q14" s="1"/>
      <c r="R14" s="1"/>
      <c r="S14" s="1"/>
    </row>
    <row r="15" spans="1:19" ht="47.25" x14ac:dyDescent="0.25">
      <c r="A15" s="30" t="s">
        <v>10</v>
      </c>
      <c r="B15" s="31">
        <f>SUM(C15:E15)</f>
        <v>39881.199999999997</v>
      </c>
      <c r="C15" s="32">
        <v>0</v>
      </c>
      <c r="D15" s="32">
        <f t="shared" ref="D15:E15" si="6">D16</f>
        <v>30217.4</v>
      </c>
      <c r="E15" s="32">
        <f t="shared" si="6"/>
        <v>9663.7999999999993</v>
      </c>
      <c r="F15" s="34">
        <v>0</v>
      </c>
      <c r="G15" s="31">
        <f>SUM(G16)</f>
        <v>53.23</v>
      </c>
      <c r="H15" s="32">
        <f>SUM(H16)</f>
        <v>0</v>
      </c>
      <c r="I15" s="32">
        <f t="shared" ref="I15:J15" si="7">SUM(I16)</f>
        <v>0</v>
      </c>
      <c r="J15" s="33">
        <f t="shared" si="7"/>
        <v>53.23</v>
      </c>
      <c r="K15" s="34">
        <v>0</v>
      </c>
      <c r="L15" s="10"/>
      <c r="M15" s="11"/>
      <c r="N15" s="1"/>
      <c r="O15" s="1"/>
      <c r="P15" s="1"/>
      <c r="Q15" s="1"/>
      <c r="R15" s="1"/>
      <c r="S15" s="1"/>
    </row>
    <row r="16" spans="1:19" ht="63.75" thickBot="1" x14ac:dyDescent="0.3">
      <c r="A16" s="35" t="s">
        <v>12</v>
      </c>
      <c r="B16" s="36">
        <f t="shared" ref="B16:B18" si="8">SUM(C16:E16)</f>
        <v>39881.199999999997</v>
      </c>
      <c r="C16" s="37">
        <v>0</v>
      </c>
      <c r="D16" s="37">
        <v>30217.4</v>
      </c>
      <c r="E16" s="37">
        <v>9663.7999999999993</v>
      </c>
      <c r="F16" s="42">
        <v>0</v>
      </c>
      <c r="G16" s="36">
        <f>SUM(H16:J16)</f>
        <v>53.23</v>
      </c>
      <c r="H16" s="37">
        <v>0</v>
      </c>
      <c r="I16" s="37">
        <v>0</v>
      </c>
      <c r="J16" s="51">
        <v>53.23</v>
      </c>
      <c r="K16" s="42">
        <v>0</v>
      </c>
      <c r="L16" s="10"/>
      <c r="M16" s="11"/>
      <c r="N16" s="1"/>
      <c r="O16" s="1"/>
      <c r="P16" s="1"/>
      <c r="Q16" s="1"/>
      <c r="R16" s="1"/>
      <c r="S16" s="1"/>
    </row>
    <row r="17" spans="1:19" ht="60.75" customHeight="1" x14ac:dyDescent="0.25">
      <c r="A17" s="58" t="s">
        <v>26</v>
      </c>
      <c r="B17" s="54">
        <f t="shared" si="8"/>
        <v>1073.865</v>
      </c>
      <c r="C17" s="45">
        <v>0</v>
      </c>
      <c r="D17" s="45">
        <v>0</v>
      </c>
      <c r="E17" s="45">
        <v>1073.865</v>
      </c>
      <c r="F17" s="34">
        <v>0</v>
      </c>
      <c r="G17" s="54">
        <f>SUM(H17:J17)</f>
        <v>0</v>
      </c>
      <c r="H17" s="32">
        <v>0</v>
      </c>
      <c r="I17" s="32">
        <v>0</v>
      </c>
      <c r="J17" s="33">
        <v>0</v>
      </c>
      <c r="K17" s="34">
        <v>0</v>
      </c>
      <c r="L17" s="10"/>
      <c r="M17" s="11"/>
      <c r="N17" s="1"/>
      <c r="O17" s="1"/>
      <c r="P17" s="1"/>
      <c r="Q17" s="1"/>
      <c r="R17" s="1"/>
      <c r="S17" s="1"/>
    </row>
    <row r="18" spans="1:19" ht="63" x14ac:dyDescent="0.25">
      <c r="A18" s="59" t="s">
        <v>13</v>
      </c>
      <c r="B18" s="8">
        <f t="shared" si="8"/>
        <v>226.15</v>
      </c>
      <c r="C18" s="6">
        <v>160.94</v>
      </c>
      <c r="D18" s="6">
        <v>53.9</v>
      </c>
      <c r="E18" s="9">
        <v>11.31</v>
      </c>
      <c r="F18" s="7">
        <v>0</v>
      </c>
      <c r="G18" s="52">
        <f t="shared" ref="G18" si="9">SUM(H18:J18)</f>
        <v>226.15</v>
      </c>
      <c r="H18" s="40">
        <v>160.94</v>
      </c>
      <c r="I18" s="40">
        <v>53.9</v>
      </c>
      <c r="J18" s="40">
        <v>11.31</v>
      </c>
      <c r="K18" s="21">
        <v>0</v>
      </c>
      <c r="L18" s="10"/>
      <c r="M18" s="11"/>
      <c r="N18" s="1"/>
      <c r="O18" s="1"/>
      <c r="P18" s="1"/>
      <c r="Q18" s="1"/>
      <c r="R18" s="1"/>
      <c r="S18" s="1"/>
    </row>
    <row r="19" spans="1:19" s="12" customFormat="1" ht="94.5" x14ac:dyDescent="0.25">
      <c r="A19" s="17" t="s">
        <v>14</v>
      </c>
      <c r="B19" s="8">
        <f>SUM(C19:F19)</f>
        <v>1899.4450000000002</v>
      </c>
      <c r="C19" s="6">
        <v>481.19</v>
      </c>
      <c r="D19" s="6">
        <v>1347.3430000000001</v>
      </c>
      <c r="E19" s="9">
        <v>70.912000000000006</v>
      </c>
      <c r="F19" s="21">
        <v>0</v>
      </c>
      <c r="G19" s="8">
        <f>SUM(H19:K19)</f>
        <v>709.12700000000007</v>
      </c>
      <c r="H19" s="6">
        <v>0</v>
      </c>
      <c r="I19" s="6">
        <v>673.67100000000005</v>
      </c>
      <c r="J19" s="9">
        <v>35.456000000000003</v>
      </c>
      <c r="K19" s="7">
        <v>0</v>
      </c>
      <c r="L19" s="10"/>
      <c r="M19" s="11"/>
      <c r="N19" s="11"/>
      <c r="O19" s="11"/>
      <c r="P19" s="11">
        <f>H16+I16+I20+I21</f>
        <v>0</v>
      </c>
      <c r="Q19" s="11"/>
      <c r="R19" s="11"/>
      <c r="S19" s="11"/>
    </row>
    <row r="20" spans="1:19" s="12" customFormat="1" ht="78.75" x14ac:dyDescent="0.25">
      <c r="A20" s="17" t="s">
        <v>15</v>
      </c>
      <c r="B20" s="8">
        <f>SUM(D20:F20)</f>
        <v>2638.6549999999997</v>
      </c>
      <c r="C20" s="6">
        <v>0</v>
      </c>
      <c r="D20" s="6">
        <v>1847.057</v>
      </c>
      <c r="E20" s="6">
        <v>371.05799999999999</v>
      </c>
      <c r="F20" s="7">
        <v>420.54</v>
      </c>
      <c r="G20" s="52">
        <v>0</v>
      </c>
      <c r="H20" s="6">
        <v>0</v>
      </c>
      <c r="I20" s="6">
        <v>0</v>
      </c>
      <c r="J20" s="6">
        <v>0</v>
      </c>
      <c r="K20" s="7">
        <v>0</v>
      </c>
      <c r="L20" s="10"/>
      <c r="M20" s="11"/>
      <c r="N20" s="11"/>
      <c r="O20" s="11"/>
      <c r="P20" s="11" t="e">
        <f>P19/#REF!</f>
        <v>#REF!</v>
      </c>
      <c r="Q20" s="11"/>
      <c r="R20" s="11"/>
      <c r="S20" s="11"/>
    </row>
    <row r="21" spans="1:19" ht="63" x14ac:dyDescent="0.25">
      <c r="A21" s="17" t="s">
        <v>16</v>
      </c>
      <c r="B21" s="8">
        <f>SUM(C21:F21)</f>
        <v>15181.385</v>
      </c>
      <c r="C21" s="6">
        <v>0</v>
      </c>
      <c r="D21" s="6">
        <v>9409.4789999999994</v>
      </c>
      <c r="E21" s="9">
        <v>3832.806</v>
      </c>
      <c r="F21" s="7">
        <v>1939.1</v>
      </c>
      <c r="G21" s="8">
        <f>SUM(H21:K21)</f>
        <v>0</v>
      </c>
      <c r="H21" s="6">
        <v>0</v>
      </c>
      <c r="I21" s="6">
        <v>0</v>
      </c>
      <c r="J21" s="9">
        <v>0</v>
      </c>
      <c r="K21" s="7">
        <v>0</v>
      </c>
      <c r="L21" s="10"/>
      <c r="M21" s="11"/>
      <c r="N21" s="1"/>
      <c r="O21" s="1"/>
      <c r="P21" s="1"/>
      <c r="Q21" s="1"/>
      <c r="R21" s="1"/>
      <c r="S21" s="1"/>
    </row>
    <row r="22" spans="1:19" ht="66" customHeight="1" x14ac:dyDescent="0.25">
      <c r="A22" s="17" t="s">
        <v>24</v>
      </c>
      <c r="B22" s="8">
        <f>SUM(C22:F22)</f>
        <v>23691.474000000002</v>
      </c>
      <c r="C22" s="22">
        <v>0</v>
      </c>
      <c r="D22" s="22">
        <v>22506.9</v>
      </c>
      <c r="E22" s="23">
        <v>1184.5740000000001</v>
      </c>
      <c r="F22" s="24">
        <v>0</v>
      </c>
      <c r="G22" s="8">
        <f>SUM(H22:K22)</f>
        <v>5482.69</v>
      </c>
      <c r="H22" s="22">
        <v>0</v>
      </c>
      <c r="I22" s="22">
        <v>5215.16</v>
      </c>
      <c r="J22" s="23">
        <v>267.52999999999997</v>
      </c>
      <c r="K22" s="24">
        <v>0</v>
      </c>
      <c r="L22" s="10"/>
      <c r="M22" s="11"/>
      <c r="N22" s="1"/>
      <c r="O22" s="1"/>
      <c r="P22" s="1"/>
      <c r="Q22" s="1"/>
      <c r="R22" s="1"/>
      <c r="S22" s="1"/>
    </row>
    <row r="23" spans="1:19" ht="63.75" thickBot="1" x14ac:dyDescent="0.3">
      <c r="A23" s="53" t="s">
        <v>17</v>
      </c>
      <c r="B23" s="54">
        <f>SUM(C23:E23)</f>
        <v>60654.163</v>
      </c>
      <c r="C23" s="22">
        <v>0</v>
      </c>
      <c r="D23" s="22">
        <v>57621.455000000002</v>
      </c>
      <c r="E23" s="22">
        <v>3032.7080000000001</v>
      </c>
      <c r="F23" s="24">
        <v>0</v>
      </c>
      <c r="G23" s="54">
        <f>SUM(H23:K23)</f>
        <v>0</v>
      </c>
      <c r="H23" s="22">
        <v>0</v>
      </c>
      <c r="I23" s="22">
        <v>0</v>
      </c>
      <c r="J23" s="23">
        <v>0</v>
      </c>
      <c r="K23" s="24">
        <v>0</v>
      </c>
      <c r="L23" s="10"/>
      <c r="M23" s="19"/>
      <c r="N23" s="1"/>
      <c r="O23" s="1"/>
      <c r="P23" s="1"/>
      <c r="Q23" s="1"/>
      <c r="R23" s="1"/>
      <c r="S23" s="1"/>
    </row>
    <row r="24" spans="1:19" ht="63" customHeight="1" thickBot="1" x14ac:dyDescent="0.3">
      <c r="A24" s="53" t="s">
        <v>27</v>
      </c>
      <c r="B24" s="54">
        <f>SUM(C24:E24)</f>
        <v>3673.1350000000002</v>
      </c>
      <c r="C24" s="36">
        <v>0</v>
      </c>
      <c r="D24" s="36">
        <v>3489.4780000000001</v>
      </c>
      <c r="E24" s="60">
        <v>183.65700000000001</v>
      </c>
      <c r="F24" s="42">
        <v>0</v>
      </c>
      <c r="G24" s="54">
        <f>SUM(H24:K24)</f>
        <v>0</v>
      </c>
      <c r="H24" s="36">
        <v>0</v>
      </c>
      <c r="I24" s="36">
        <v>0</v>
      </c>
      <c r="J24" s="60">
        <v>0</v>
      </c>
      <c r="K24" s="60">
        <v>0</v>
      </c>
      <c r="L24" s="10"/>
      <c r="M24" s="19"/>
      <c r="N24" s="1"/>
      <c r="O24" s="1"/>
      <c r="P24" s="1"/>
      <c r="Q24" s="1"/>
      <c r="R24" s="1"/>
      <c r="S24" s="1"/>
    </row>
    <row r="25" spans="1:19" s="12" customFormat="1" ht="16.5" thickBot="1" x14ac:dyDescent="0.3">
      <c r="A25" s="56" t="s">
        <v>19</v>
      </c>
      <c r="B25" s="55">
        <f>B6+B8+B11+B15+B18+B22+B19+B20+B21+B23+B17+B24</f>
        <v>206000.49100000001</v>
      </c>
      <c r="C25" s="55">
        <f t="shared" ref="C25:K25" si="10">C6+C8+C11+C15+C18+C22+C19+C20+C21+C23+C17+C24</f>
        <v>52749.680000000008</v>
      </c>
      <c r="D25" s="55">
        <f t="shared" si="10"/>
        <v>131463.016</v>
      </c>
      <c r="E25" s="55">
        <f t="shared" si="10"/>
        <v>19428.154999999999</v>
      </c>
      <c r="F25" s="55">
        <f t="shared" si="10"/>
        <v>2359.64</v>
      </c>
      <c r="G25" s="55">
        <f t="shared" si="10"/>
        <v>19370.496999999999</v>
      </c>
      <c r="H25" s="55">
        <f t="shared" si="10"/>
        <v>12096.380000000001</v>
      </c>
      <c r="I25" s="55">
        <f t="shared" si="10"/>
        <v>6904.5709999999999</v>
      </c>
      <c r="J25" s="55">
        <f t="shared" si="10"/>
        <v>369.54599999999999</v>
      </c>
      <c r="K25" s="55">
        <f t="shared" si="10"/>
        <v>0</v>
      </c>
      <c r="L25" s="10"/>
      <c r="M25" s="11"/>
      <c r="N25" s="11"/>
      <c r="O25" s="11"/>
      <c r="P25" s="11"/>
      <c r="Q25" s="11"/>
      <c r="R25" s="11"/>
      <c r="S25" s="11"/>
    </row>
    <row r="26" spans="1:19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0"/>
      <c r="L26" s="10"/>
      <c r="M26" s="11"/>
      <c r="N26" s="1"/>
      <c r="O26" s="1"/>
      <c r="P26" s="1"/>
      <c r="Q26" s="1"/>
      <c r="R26" s="1"/>
      <c r="S26" s="1"/>
    </row>
    <row r="27" spans="1:19" ht="15.75" x14ac:dyDescent="0.25">
      <c r="A27" s="2"/>
      <c r="B27" s="4"/>
      <c r="C27" s="13"/>
      <c r="D27" s="4"/>
      <c r="E27" s="4"/>
      <c r="F27" s="5"/>
      <c r="G27" s="3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</row>
    <row r="28" spans="1:19" ht="15.75" x14ac:dyDescent="0.25">
      <c r="A28" s="2"/>
      <c r="B28" s="4"/>
      <c r="C28" s="4"/>
      <c r="D28" s="4"/>
      <c r="E28" s="4"/>
      <c r="F28" s="5"/>
      <c r="G28" s="18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4"/>
      <c r="D29" s="4"/>
      <c r="E29" s="4"/>
      <c r="F29" s="5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4"/>
      <c r="D30" s="4"/>
      <c r="E30" s="4"/>
      <c r="F30" s="5"/>
      <c r="G30" s="18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4"/>
      <c r="C31" s="4"/>
      <c r="D31" s="4"/>
      <c r="E31" s="4"/>
      <c r="F31" s="5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2"/>
      <c r="B32" s="4"/>
      <c r="C32" s="16"/>
      <c r="D32" s="16"/>
      <c r="E32" s="16"/>
      <c r="F32" s="16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2"/>
      <c r="B33" s="4"/>
      <c r="C33" s="16"/>
      <c r="D33" s="16"/>
      <c r="E33" s="16"/>
      <c r="F33" s="16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2"/>
      <c r="B34" s="4"/>
      <c r="C34" s="16"/>
      <c r="D34" s="16"/>
      <c r="E34" s="16"/>
      <c r="F34" s="16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</row>
    <row r="35" spans="1:19" ht="15.75" x14ac:dyDescent="0.25">
      <c r="A35" s="3"/>
      <c r="B35" s="3"/>
      <c r="C35" s="14"/>
      <c r="D35" s="14"/>
      <c r="E35" s="14"/>
      <c r="F35" s="14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</row>
    <row r="36" spans="1:19" ht="15.75" x14ac:dyDescent="0.25">
      <c r="A36" s="3"/>
      <c r="B36" s="3"/>
      <c r="C36" s="14"/>
      <c r="D36" s="14"/>
      <c r="E36" s="14"/>
      <c r="F36" s="14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</row>
    <row r="37" spans="1:19" ht="15.75" x14ac:dyDescent="0.25">
      <c r="A37" s="1"/>
      <c r="B37" s="1"/>
      <c r="C37" s="14"/>
      <c r="D37" s="14"/>
      <c r="E37" s="14"/>
      <c r="F37" s="1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x14ac:dyDescent="0.25">
      <c r="C38" s="15"/>
      <c r="D38" s="15"/>
      <c r="E38" s="15"/>
      <c r="F38" s="15"/>
    </row>
    <row r="39" spans="1:19" ht="15.75" x14ac:dyDescent="0.25">
      <c r="C39" s="15"/>
      <c r="D39" s="15"/>
      <c r="E39" s="15"/>
      <c r="F39" s="15"/>
    </row>
  </sheetData>
  <mergeCells count="1">
    <mergeCell ref="A2:J3"/>
  </mergeCells>
  <pageMargins left="0.7" right="0.7" top="0.75" bottom="0.75" header="0.3" footer="0.3"/>
  <pageSetup paperSize="9" scale="74" fitToHeight="0" orientation="landscape" verticalDpi="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2023-05-03T06:59:55Z</dcterms:modified>
</cp:coreProperties>
</file>