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35" yWindow="0" windowWidth="14805" windowHeight="1200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B27" i="1"/>
  <c r="G26" i="1"/>
  <c r="B26" i="1"/>
  <c r="B7" i="1" l="1"/>
  <c r="G7" i="1"/>
  <c r="G17" i="1" l="1"/>
  <c r="B17" i="1"/>
  <c r="J15" i="1"/>
  <c r="G22" i="1" l="1"/>
  <c r="B22" i="1"/>
  <c r="F7" i="1"/>
  <c r="G24" i="1" l="1"/>
  <c r="B24" i="1"/>
  <c r="L24" i="1" l="1"/>
  <c r="G18" i="1"/>
  <c r="G12" i="1"/>
  <c r="L12" i="1" s="1"/>
  <c r="G23" i="1" l="1"/>
  <c r="B23" i="1"/>
  <c r="L23" i="1" l="1"/>
  <c r="D8" i="1"/>
  <c r="C11" i="1"/>
  <c r="G9" i="1"/>
  <c r="B9" i="1"/>
  <c r="G19" i="1"/>
  <c r="B19" i="1"/>
  <c r="I11" i="1"/>
  <c r="J11" i="1"/>
  <c r="H11" i="1"/>
  <c r="D11" i="1"/>
  <c r="E11" i="1"/>
  <c r="F11" i="1"/>
  <c r="B11" i="1" l="1"/>
  <c r="L19" i="1"/>
  <c r="L9" i="1"/>
  <c r="F6" i="1"/>
  <c r="P19" i="1" l="1"/>
  <c r="P20" i="1" l="1"/>
  <c r="B21" i="1"/>
  <c r="G21" i="1"/>
  <c r="L21" i="1" l="1"/>
  <c r="B31" i="1"/>
  <c r="B25" i="1"/>
  <c r="G10" i="1"/>
  <c r="G14" i="1"/>
  <c r="G25" i="1"/>
  <c r="L25" i="1" l="1"/>
  <c r="G8" i="1"/>
  <c r="E15" i="1"/>
  <c r="C15" i="1" l="1"/>
  <c r="H15" i="1" l="1"/>
  <c r="B14" i="1" l="1"/>
  <c r="L14" i="1" s="1"/>
  <c r="G13" i="1"/>
  <c r="G16" i="1"/>
  <c r="G15" i="1" s="1"/>
  <c r="G11" i="1" l="1"/>
  <c r="L11" i="1" s="1"/>
  <c r="L13" i="1"/>
  <c r="D15" i="1"/>
  <c r="B15" i="1" l="1"/>
  <c r="L15" i="1" s="1"/>
  <c r="C8" i="1"/>
  <c r="E8" i="1"/>
  <c r="B16" i="1"/>
  <c r="L16" i="1" s="1"/>
  <c r="B18" i="1"/>
  <c r="L18" i="1" s="1"/>
  <c r="B20" i="1"/>
  <c r="L20" i="1" s="1"/>
  <c r="B10" i="1"/>
  <c r="B8" i="1" l="1"/>
  <c r="L8" i="1" s="1"/>
  <c r="L10" i="1"/>
  <c r="I15" i="1"/>
  <c r="H8" i="1"/>
  <c r="I8" i="1"/>
  <c r="J8" i="1"/>
  <c r="L7" i="1" l="1"/>
  <c r="G6" i="1"/>
  <c r="B6" i="1" l="1"/>
  <c r="L6" i="1" l="1"/>
  <c r="G29" i="1"/>
  <c r="L27" i="1"/>
</calcChain>
</file>

<file path=xl/sharedStrings.xml><?xml version="1.0" encoding="utf-8"?>
<sst xmlns="http://schemas.openxmlformats.org/spreadsheetml/2006/main" count="35" uniqueCount="31">
  <si>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</si>
  <si>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</si>
  <si>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</si>
  <si>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</si>
  <si>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</si>
  <si>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</si>
  <si>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</si>
  <si>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«Современная школа»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</si>
  <si>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</si>
  <si>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</si>
  <si>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</si>
  <si>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</si>
  <si>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</si>
  <si>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</si>
  <si>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</si>
  <si>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</si>
  <si>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</si>
  <si>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</si>
  <si>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</si>
  <si>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</si>
  <si>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</si>
  <si>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</si>
  <si>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</si>
  <si>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Региональный проект «Обеспечение качественно нового уровня развития инфраструктуры культуры Ставропольского края»</t>
  </si>
  <si>
    <t>Государственная программа СК "Развитие образования"</t>
  </si>
  <si>
    <t>Государственная программа СК «Межнациональные отношения, профилактика терроризма и поддержка казачества»</t>
  </si>
  <si>
    <t>% освоения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</si>
  <si>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2022 год</t>
  </si>
  <si>
    <t>Региональный проект «Цифровая образовательная среда»</t>
  </si>
  <si>
    <t>Национальный проект «Экология»</t>
  </si>
  <si>
    <t>Государственной программы Российской Федерации «Комплексное развитие сельских территорий»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</si>
</sst>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0" fontId="1" fillId="0" borderId="0" xfId="0" applyFont="1" applyFill="1"/>
    <xf numFmtId="0" fontId="0" fillId="0" borderId="0" xfId="0" applyFill="1"/>
    <xf numFmtId="2" fontId="1" fillId="2" borderId="0" xfId="0" applyNumberFormat="1" applyFont="1" applyFill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2" fontId="1" fillId="2" borderId="15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2" fontId="1" fillId="2" borderId="2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70" zoomScaleNormal="70" zoomScaleSheetLayoutView="70" workbookViewId="0">
      <selection activeCell="G26" sqref="G26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2" max="12" width="12.85546875" customWidth="1"/>
    <col min="16" max="16" width="40.140625" customWidth="1"/>
  </cols>
  <sheetData>
    <row r="1" spans="1:19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9" x14ac:dyDescent="0.25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8"/>
      <c r="L2" s="8"/>
      <c r="M2" s="8"/>
    </row>
    <row r="3" spans="1:19" ht="3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8"/>
      <c r="L3" s="8"/>
      <c r="M3" s="8"/>
    </row>
    <row r="4" spans="1:19" ht="15.75" thickBo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9" ht="108.75" customHeight="1" x14ac:dyDescent="0.25">
      <c r="A5" s="34" t="s">
        <v>0</v>
      </c>
      <c r="B5" s="39" t="s">
        <v>22</v>
      </c>
      <c r="C5" s="27" t="s">
        <v>2</v>
      </c>
      <c r="D5" s="27" t="s">
        <v>3</v>
      </c>
      <c r="E5" s="27" t="s">
        <v>1</v>
      </c>
      <c r="F5" s="29" t="s">
        <v>21</v>
      </c>
      <c r="G5" s="39" t="s">
        <v>19</v>
      </c>
      <c r="H5" s="27" t="s">
        <v>2</v>
      </c>
      <c r="I5" s="29" t="s">
        <v>3</v>
      </c>
      <c r="J5" s="27" t="s">
        <v>1</v>
      </c>
      <c r="K5" s="28" t="s">
        <v>21</v>
      </c>
      <c r="L5" s="7" t="s">
        <v>26</v>
      </c>
      <c r="M5" s="7"/>
      <c r="N5" s="1"/>
      <c r="O5" s="1"/>
      <c r="P5" s="1"/>
      <c r="Q5" s="1"/>
      <c r="R5" s="1"/>
      <c r="S5" s="1"/>
    </row>
    <row r="6" spans="1:19" ht="47.25" x14ac:dyDescent="0.25">
      <c r="A6" s="35" t="s">
        <v>4</v>
      </c>
      <c r="B6" s="26">
        <f>SUM(C6:E6)</f>
        <v>109083.59999999999</v>
      </c>
      <c r="C6" s="21">
        <v>105145.9</v>
      </c>
      <c r="D6" s="21">
        <v>3937.7</v>
      </c>
      <c r="E6" s="21">
        <v>0</v>
      </c>
      <c r="F6" s="25">
        <f t="shared" ref="F6:F7" si="0">F7</f>
        <v>0</v>
      </c>
      <c r="G6" s="26">
        <f>SUM(H6:J6)</f>
        <v>109083.59999999999</v>
      </c>
      <c r="H6" s="21">
        <v>105145.9</v>
      </c>
      <c r="I6" s="21">
        <v>3937.7</v>
      </c>
      <c r="J6" s="22">
        <v>0</v>
      </c>
      <c r="K6" s="23">
        <v>0</v>
      </c>
      <c r="L6" s="17">
        <f>G6/B6*100</f>
        <v>100</v>
      </c>
      <c r="M6" s="7"/>
      <c r="N6" s="1"/>
      <c r="O6" s="1"/>
      <c r="P6" s="1"/>
      <c r="Q6" s="1"/>
      <c r="R6" s="1"/>
      <c r="S6" s="1"/>
    </row>
    <row r="7" spans="1:19" ht="63" x14ac:dyDescent="0.25">
      <c r="A7" s="36" t="s">
        <v>5</v>
      </c>
      <c r="B7" s="26">
        <f>SUM(C7:E7)</f>
        <v>109083.59999999999</v>
      </c>
      <c r="C7" s="21">
        <v>105145.9</v>
      </c>
      <c r="D7" s="21">
        <v>3937.7</v>
      </c>
      <c r="E7" s="22">
        <v>0</v>
      </c>
      <c r="F7" s="25">
        <f t="shared" si="0"/>
        <v>0</v>
      </c>
      <c r="G7" s="26">
        <f>SUM(H7:J7)</f>
        <v>109083.59999999999</v>
      </c>
      <c r="H7" s="21">
        <v>105145.9</v>
      </c>
      <c r="I7" s="21">
        <v>3937.7</v>
      </c>
      <c r="J7" s="22">
        <v>0</v>
      </c>
      <c r="K7" s="23">
        <v>0</v>
      </c>
      <c r="L7" s="17">
        <f t="shared" ref="L7:L27" si="1">G7/B7*100</f>
        <v>100</v>
      </c>
      <c r="M7" s="7"/>
      <c r="N7" s="1"/>
      <c r="O7" s="1"/>
      <c r="P7" s="1"/>
      <c r="Q7" s="1"/>
      <c r="R7" s="1"/>
      <c r="S7" s="1"/>
    </row>
    <row r="8" spans="1:19" s="8" customFormat="1" ht="47.25" x14ac:dyDescent="0.25">
      <c r="A8" s="35" t="s">
        <v>6</v>
      </c>
      <c r="B8" s="26">
        <f>SUM(B9:B10)</f>
        <v>10815.278</v>
      </c>
      <c r="C8" s="21">
        <f t="shared" ref="C8:E8" si="2">SUM(C9:C10)</f>
        <v>0</v>
      </c>
      <c r="D8" s="21">
        <f>SUM(D9:D10)</f>
        <v>10345.441000000001</v>
      </c>
      <c r="E8" s="21">
        <f t="shared" si="2"/>
        <v>469.83699999999999</v>
      </c>
      <c r="F8" s="25">
        <v>0</v>
      </c>
      <c r="G8" s="26">
        <f>SUM(G9:G10)</f>
        <v>10815.277</v>
      </c>
      <c r="H8" s="21">
        <f t="shared" ref="H8:J8" si="3">SUM(H9:H10)</f>
        <v>0</v>
      </c>
      <c r="I8" s="21">
        <f t="shared" si="3"/>
        <v>10345.44</v>
      </c>
      <c r="J8" s="25">
        <f t="shared" si="3"/>
        <v>469.83699999999999</v>
      </c>
      <c r="K8" s="24">
        <v>0</v>
      </c>
      <c r="L8" s="17">
        <f t="shared" si="1"/>
        <v>99.999990753820654</v>
      </c>
      <c r="M8" s="7"/>
      <c r="N8" s="7"/>
      <c r="O8" s="7"/>
      <c r="P8" s="7"/>
      <c r="Q8" s="7"/>
      <c r="R8" s="7"/>
      <c r="S8" s="7"/>
    </row>
    <row r="9" spans="1:19" s="8" customFormat="1" ht="31.5" x14ac:dyDescent="0.25">
      <c r="A9" s="36" t="s">
        <v>7</v>
      </c>
      <c r="B9" s="26">
        <f>SUM(C9:F9)</f>
        <v>9367.91</v>
      </c>
      <c r="C9" s="21">
        <v>0</v>
      </c>
      <c r="D9" s="21">
        <v>8899.52</v>
      </c>
      <c r="E9" s="21">
        <v>468.39</v>
      </c>
      <c r="F9" s="25">
        <v>0</v>
      </c>
      <c r="G9" s="26">
        <f>SUM(H9:K9)</f>
        <v>9367.91</v>
      </c>
      <c r="H9" s="21">
        <v>0</v>
      </c>
      <c r="I9" s="21">
        <v>8899.52</v>
      </c>
      <c r="J9" s="21">
        <v>468.39</v>
      </c>
      <c r="K9" s="24">
        <v>0</v>
      </c>
      <c r="L9" s="17">
        <f t="shared" si="1"/>
        <v>100</v>
      </c>
      <c r="M9" s="7"/>
      <c r="N9" s="7"/>
      <c r="O9" s="7"/>
      <c r="P9" s="7"/>
      <c r="Q9" s="7"/>
      <c r="R9" s="7"/>
      <c r="S9" s="7"/>
    </row>
    <row r="10" spans="1:19" s="16" customFormat="1" ht="47.25" x14ac:dyDescent="0.25">
      <c r="A10" s="36" t="s">
        <v>8</v>
      </c>
      <c r="B10" s="26">
        <f t="shared" ref="B10:B20" si="4">SUM(C10:E10)</f>
        <v>1447.3679999999999</v>
      </c>
      <c r="C10" s="21">
        <v>0</v>
      </c>
      <c r="D10" s="21">
        <v>1445.921</v>
      </c>
      <c r="E10" s="21">
        <v>1.4470000000000001</v>
      </c>
      <c r="F10" s="25">
        <v>0</v>
      </c>
      <c r="G10" s="26">
        <f t="shared" ref="G10" si="5">SUM(H10:J10)</f>
        <v>1447.367</v>
      </c>
      <c r="H10" s="21">
        <v>0</v>
      </c>
      <c r="I10" s="21">
        <v>1445.92</v>
      </c>
      <c r="J10" s="21">
        <v>1.4470000000000001</v>
      </c>
      <c r="K10" s="24">
        <v>0</v>
      </c>
      <c r="L10" s="17">
        <f t="shared" si="1"/>
        <v>99.999930909070812</v>
      </c>
      <c r="M10" s="15"/>
      <c r="N10" s="15"/>
      <c r="O10" s="15"/>
      <c r="P10" s="15"/>
      <c r="Q10" s="15"/>
      <c r="R10" s="15"/>
      <c r="S10" s="15"/>
    </row>
    <row r="11" spans="1:19" s="8" customFormat="1" ht="31.5" x14ac:dyDescent="0.25">
      <c r="A11" s="35" t="s">
        <v>9</v>
      </c>
      <c r="B11" s="26">
        <f>SUM(C11:E11)</f>
        <v>7976.2999999999993</v>
      </c>
      <c r="C11" s="21">
        <f>SUM(C12:C14)</f>
        <v>7443.65</v>
      </c>
      <c r="D11" s="21">
        <f t="shared" ref="D11:F11" si="6">SUM(D12:D14)</f>
        <v>528.61</v>
      </c>
      <c r="E11" s="21">
        <f t="shared" si="6"/>
        <v>4.04</v>
      </c>
      <c r="F11" s="25">
        <f t="shared" si="6"/>
        <v>0</v>
      </c>
      <c r="G11" s="26">
        <f>SUM(G12:G14)</f>
        <v>7976.3</v>
      </c>
      <c r="H11" s="21">
        <f>SUM(H12:H14)</f>
        <v>7443.65</v>
      </c>
      <c r="I11" s="21">
        <f t="shared" ref="I11:J11" si="7">SUM(I12:I14)</f>
        <v>528.61</v>
      </c>
      <c r="J11" s="21">
        <f t="shared" si="7"/>
        <v>4.04</v>
      </c>
      <c r="K11" s="24">
        <v>0</v>
      </c>
      <c r="L11" s="17">
        <f t="shared" si="1"/>
        <v>100.00000000000003</v>
      </c>
      <c r="M11" s="7"/>
      <c r="N11" s="7"/>
      <c r="O11" s="7"/>
      <c r="P11" s="7"/>
      <c r="Q11" s="7"/>
      <c r="R11" s="7"/>
      <c r="S11" s="7"/>
    </row>
    <row r="12" spans="1:19" s="8" customFormat="1" ht="126" x14ac:dyDescent="0.25">
      <c r="A12" s="37" t="s">
        <v>23</v>
      </c>
      <c r="B12" s="26">
        <v>5000</v>
      </c>
      <c r="C12" s="21">
        <v>5000</v>
      </c>
      <c r="D12" s="21">
        <v>0</v>
      </c>
      <c r="E12" s="21">
        <v>0</v>
      </c>
      <c r="F12" s="25">
        <v>0</v>
      </c>
      <c r="G12" s="26">
        <f>SUM(H12:K12)</f>
        <v>5000</v>
      </c>
      <c r="H12" s="21">
        <v>5000</v>
      </c>
      <c r="I12" s="21">
        <v>0</v>
      </c>
      <c r="J12" s="25">
        <v>0</v>
      </c>
      <c r="K12" s="24">
        <v>0</v>
      </c>
      <c r="L12" s="17">
        <f t="shared" si="1"/>
        <v>100</v>
      </c>
      <c r="M12" s="7"/>
      <c r="N12" s="7"/>
      <c r="O12" s="7"/>
      <c r="P12" s="7"/>
      <c r="Q12" s="7"/>
      <c r="R12" s="7"/>
      <c r="S12" s="7"/>
    </row>
    <row r="13" spans="1:19" s="8" customFormat="1" ht="31.5" x14ac:dyDescent="0.25">
      <c r="A13" s="36" t="s">
        <v>10</v>
      </c>
      <c r="B13" s="26">
        <v>404.04</v>
      </c>
      <c r="C13" s="21">
        <v>0</v>
      </c>
      <c r="D13" s="21">
        <v>400</v>
      </c>
      <c r="E13" s="21">
        <v>4.04</v>
      </c>
      <c r="F13" s="25">
        <v>0</v>
      </c>
      <c r="G13" s="26">
        <f>SUM(H13:J13)</f>
        <v>404.04</v>
      </c>
      <c r="H13" s="21">
        <v>0</v>
      </c>
      <c r="I13" s="21">
        <v>400</v>
      </c>
      <c r="J13" s="25">
        <v>4.04</v>
      </c>
      <c r="K13" s="24">
        <v>0</v>
      </c>
      <c r="L13" s="17">
        <f t="shared" si="1"/>
        <v>100</v>
      </c>
      <c r="M13" s="7"/>
      <c r="N13" s="7"/>
      <c r="O13" s="7"/>
      <c r="P13" s="7"/>
      <c r="Q13" s="7"/>
      <c r="R13" s="7"/>
      <c r="S13" s="7"/>
    </row>
    <row r="14" spans="1:19" s="8" customFormat="1" ht="31.5" x14ac:dyDescent="0.25">
      <c r="A14" s="36" t="s">
        <v>12</v>
      </c>
      <c r="B14" s="26">
        <f>SUM(C14:E14)</f>
        <v>2572.2600000000002</v>
      </c>
      <c r="C14" s="21">
        <v>2443.65</v>
      </c>
      <c r="D14" s="21">
        <v>128.61000000000001</v>
      </c>
      <c r="E14" s="21">
        <v>0</v>
      </c>
      <c r="F14" s="25">
        <v>0</v>
      </c>
      <c r="G14" s="26">
        <f>SUM(H14:J14)</f>
        <v>2572.2600000000002</v>
      </c>
      <c r="H14" s="21">
        <v>2443.65</v>
      </c>
      <c r="I14" s="21">
        <v>128.61000000000001</v>
      </c>
      <c r="J14" s="21">
        <v>0</v>
      </c>
      <c r="K14" s="24">
        <v>0</v>
      </c>
      <c r="L14" s="17">
        <f t="shared" si="1"/>
        <v>100</v>
      </c>
      <c r="M14" s="7"/>
      <c r="N14" s="7"/>
      <c r="O14" s="7"/>
      <c r="P14" s="7"/>
      <c r="Q14" s="7"/>
      <c r="R14" s="7"/>
      <c r="S14" s="7"/>
    </row>
    <row r="15" spans="1:19" s="8" customFormat="1" ht="47.25" x14ac:dyDescent="0.25">
      <c r="A15" s="35" t="s">
        <v>11</v>
      </c>
      <c r="B15" s="26">
        <f>SUM(C15:E15)</f>
        <v>110983.82</v>
      </c>
      <c r="C15" s="21">
        <f>C16</f>
        <v>89920.89</v>
      </c>
      <c r="D15" s="21">
        <f t="shared" ref="D15:E15" si="8">D16</f>
        <v>4623.3</v>
      </c>
      <c r="E15" s="21">
        <f t="shared" si="8"/>
        <v>16439.63</v>
      </c>
      <c r="F15" s="25">
        <v>0</v>
      </c>
      <c r="G15" s="26">
        <f>SUM(G16)</f>
        <v>104477.06</v>
      </c>
      <c r="H15" s="21">
        <f>SUM(H16)</f>
        <v>89920.89</v>
      </c>
      <c r="I15" s="21">
        <f t="shared" ref="I15:J15" si="9">SUM(I16)</f>
        <v>4623.3</v>
      </c>
      <c r="J15" s="25">
        <f t="shared" si="9"/>
        <v>9932.8700000000008</v>
      </c>
      <c r="K15" s="24">
        <v>0</v>
      </c>
      <c r="L15" s="17">
        <f t="shared" si="1"/>
        <v>94.137199458443575</v>
      </c>
      <c r="M15" s="7"/>
      <c r="N15" s="7"/>
      <c r="O15" s="7"/>
      <c r="P15" s="7"/>
      <c r="Q15" s="7"/>
      <c r="R15" s="7"/>
      <c r="S15" s="7"/>
    </row>
    <row r="16" spans="1:19" s="8" customFormat="1" ht="63" x14ac:dyDescent="0.25">
      <c r="A16" s="36" t="s">
        <v>13</v>
      </c>
      <c r="B16" s="26">
        <f t="shared" si="4"/>
        <v>110983.82</v>
      </c>
      <c r="C16" s="21">
        <v>89920.89</v>
      </c>
      <c r="D16" s="21">
        <v>4623.3</v>
      </c>
      <c r="E16" s="21">
        <v>16439.63</v>
      </c>
      <c r="F16" s="25">
        <v>0</v>
      </c>
      <c r="G16" s="26">
        <f>SUM(H16:J16)</f>
        <v>104477.06</v>
      </c>
      <c r="H16" s="21">
        <v>89920.89</v>
      </c>
      <c r="I16" s="21">
        <v>4623.3</v>
      </c>
      <c r="J16" s="25">
        <v>9932.8700000000008</v>
      </c>
      <c r="K16" s="24">
        <v>0</v>
      </c>
      <c r="L16" s="17">
        <f t="shared" si="1"/>
        <v>94.137199458443575</v>
      </c>
      <c r="M16" s="7"/>
      <c r="N16" s="7"/>
      <c r="O16" s="7"/>
      <c r="P16" s="7"/>
      <c r="Q16" s="7"/>
      <c r="R16" s="7"/>
      <c r="S16" s="7"/>
    </row>
    <row r="17" spans="1:19" s="8" customFormat="1" ht="39.75" customHeight="1" x14ac:dyDescent="0.25">
      <c r="A17" s="35" t="s">
        <v>29</v>
      </c>
      <c r="B17" s="26">
        <f t="shared" si="4"/>
        <v>254.99</v>
      </c>
      <c r="C17" s="21">
        <v>0</v>
      </c>
      <c r="D17" s="21">
        <v>254.74</v>
      </c>
      <c r="E17" s="21">
        <v>0.25</v>
      </c>
      <c r="F17" s="25">
        <v>0</v>
      </c>
      <c r="G17" s="26">
        <f>SUM(H17:J17)</f>
        <v>254.99</v>
      </c>
      <c r="H17" s="21">
        <v>0</v>
      </c>
      <c r="I17" s="21">
        <v>254.74</v>
      </c>
      <c r="J17" s="21">
        <v>0.25</v>
      </c>
      <c r="K17" s="24">
        <v>0</v>
      </c>
      <c r="L17" s="17"/>
      <c r="M17" s="7"/>
      <c r="N17" s="7"/>
      <c r="O17" s="7"/>
      <c r="P17" s="7"/>
      <c r="Q17" s="7"/>
      <c r="R17" s="7"/>
      <c r="S17" s="7"/>
    </row>
    <row r="18" spans="1:19" ht="63" x14ac:dyDescent="0.25">
      <c r="A18" s="36" t="s">
        <v>14</v>
      </c>
      <c r="B18" s="26">
        <f t="shared" si="4"/>
        <v>1217.08</v>
      </c>
      <c r="C18" s="21">
        <v>179.4</v>
      </c>
      <c r="D18" s="21">
        <v>976.82</v>
      </c>
      <c r="E18" s="21">
        <v>60.86</v>
      </c>
      <c r="F18" s="25">
        <v>0</v>
      </c>
      <c r="G18" s="26">
        <f t="shared" ref="G18" si="10">SUM(H18:J18)</f>
        <v>1217.08</v>
      </c>
      <c r="H18" s="21">
        <v>179.4</v>
      </c>
      <c r="I18" s="21">
        <v>976.82</v>
      </c>
      <c r="J18" s="21">
        <v>60.86</v>
      </c>
      <c r="K18" s="24">
        <v>0</v>
      </c>
      <c r="L18" s="17">
        <f t="shared" si="1"/>
        <v>100</v>
      </c>
      <c r="M18" s="7"/>
      <c r="N18" s="1"/>
      <c r="O18" s="1"/>
      <c r="P18" s="1"/>
      <c r="Q18" s="1"/>
      <c r="R18" s="1"/>
      <c r="S18" s="1"/>
    </row>
    <row r="19" spans="1:19" s="8" customFormat="1" ht="94.5" x14ac:dyDescent="0.25">
      <c r="A19" s="36" t="s">
        <v>15</v>
      </c>
      <c r="B19" s="26">
        <f>SUM(C19:F19)</f>
        <v>5975.2499999999991</v>
      </c>
      <c r="C19" s="21">
        <v>481.19</v>
      </c>
      <c r="D19" s="21">
        <v>5132.74</v>
      </c>
      <c r="E19" s="25">
        <v>361.32</v>
      </c>
      <c r="F19" s="25">
        <v>0</v>
      </c>
      <c r="G19" s="26">
        <f>SUM(H19:K19)</f>
        <v>3917.08</v>
      </c>
      <c r="H19" s="21">
        <v>481.19</v>
      </c>
      <c r="I19" s="21">
        <v>3240.04</v>
      </c>
      <c r="J19" s="25">
        <v>195.85</v>
      </c>
      <c r="K19" s="24">
        <v>0</v>
      </c>
      <c r="L19" s="17">
        <f t="shared" si="1"/>
        <v>65.55508137734823</v>
      </c>
      <c r="M19" s="7"/>
      <c r="N19" s="7"/>
      <c r="O19" s="7"/>
      <c r="P19" s="7">
        <f>H16+I16+I20+I21</f>
        <v>96811.77</v>
      </c>
      <c r="Q19" s="7"/>
      <c r="R19" s="7"/>
      <c r="S19" s="7"/>
    </row>
    <row r="20" spans="1:19" s="8" customFormat="1" ht="78.75" x14ac:dyDescent="0.25">
      <c r="A20" s="36" t="s">
        <v>16</v>
      </c>
      <c r="B20" s="26">
        <f t="shared" si="4"/>
        <v>0</v>
      </c>
      <c r="C20" s="21">
        <v>0</v>
      </c>
      <c r="D20" s="21">
        <v>0</v>
      </c>
      <c r="E20" s="21">
        <v>0</v>
      </c>
      <c r="F20" s="25">
        <v>0</v>
      </c>
      <c r="G20" s="26">
        <v>0</v>
      </c>
      <c r="H20" s="21">
        <v>0</v>
      </c>
      <c r="I20" s="21">
        <v>0</v>
      </c>
      <c r="J20" s="21">
        <v>0</v>
      </c>
      <c r="K20" s="24">
        <v>0</v>
      </c>
      <c r="L20" s="17" t="e">
        <f t="shared" si="1"/>
        <v>#DIV/0!</v>
      </c>
      <c r="M20" s="7"/>
      <c r="N20" s="7"/>
      <c r="O20" s="7"/>
      <c r="P20" s="7" t="e">
        <f>P19/#REF!</f>
        <v>#REF!</v>
      </c>
      <c r="Q20" s="7"/>
      <c r="R20" s="7"/>
      <c r="S20" s="7"/>
    </row>
    <row r="21" spans="1:19" ht="63" x14ac:dyDescent="0.25">
      <c r="A21" s="36" t="s">
        <v>17</v>
      </c>
      <c r="B21" s="26">
        <f>SUM(C21:F21)</f>
        <v>4408.7</v>
      </c>
      <c r="C21" s="21">
        <v>0</v>
      </c>
      <c r="D21" s="21">
        <v>2267.58</v>
      </c>
      <c r="E21" s="25">
        <v>1573.42</v>
      </c>
      <c r="F21" s="25">
        <v>567.70000000000005</v>
      </c>
      <c r="G21" s="26">
        <f>SUM(H21:K21)</f>
        <v>4408.7</v>
      </c>
      <c r="H21" s="21">
        <v>0</v>
      </c>
      <c r="I21" s="21">
        <v>2267.58</v>
      </c>
      <c r="J21" s="25">
        <v>1573.42</v>
      </c>
      <c r="K21" s="24">
        <v>567.70000000000005</v>
      </c>
      <c r="L21" s="17">
        <f t="shared" si="1"/>
        <v>100</v>
      </c>
      <c r="M21" s="7"/>
      <c r="N21" s="1"/>
      <c r="O21" s="1"/>
      <c r="P21" s="1"/>
      <c r="Q21" s="1"/>
      <c r="R21" s="1"/>
      <c r="S21" s="1"/>
    </row>
    <row r="22" spans="1:19" ht="63" x14ac:dyDescent="0.25">
      <c r="A22" s="36" t="s">
        <v>28</v>
      </c>
      <c r="B22" s="40">
        <f>SUM(C22:F22)</f>
        <v>728.98</v>
      </c>
      <c r="C22" s="18">
        <v>0</v>
      </c>
      <c r="D22" s="18">
        <v>0</v>
      </c>
      <c r="E22" s="20">
        <v>728.98</v>
      </c>
      <c r="F22" s="20">
        <v>0</v>
      </c>
      <c r="G22" s="40">
        <f>SUM(H22:K22)</f>
        <v>728.98</v>
      </c>
      <c r="H22" s="18">
        <v>0</v>
      </c>
      <c r="I22" s="18">
        <v>0</v>
      </c>
      <c r="J22" s="20">
        <v>728.98</v>
      </c>
      <c r="K22" s="19">
        <v>0</v>
      </c>
      <c r="L22" s="17"/>
      <c r="M22" s="7"/>
      <c r="N22" s="1"/>
      <c r="O22" s="1"/>
      <c r="P22" s="1"/>
      <c r="Q22" s="1"/>
      <c r="R22" s="1"/>
      <c r="S22" s="1"/>
    </row>
    <row r="23" spans="1:19" ht="69.75" customHeight="1" x14ac:dyDescent="0.25">
      <c r="A23" s="36" t="s">
        <v>24</v>
      </c>
      <c r="B23" s="40">
        <f>SUM(C23:F23)</f>
        <v>20461.280000000002</v>
      </c>
      <c r="C23" s="18">
        <v>0</v>
      </c>
      <c r="D23" s="18">
        <v>19438.22</v>
      </c>
      <c r="E23" s="20">
        <v>1023.06</v>
      </c>
      <c r="F23" s="20">
        <v>0</v>
      </c>
      <c r="G23" s="40">
        <f>SUM(H23:K23)</f>
        <v>20128.469999999998</v>
      </c>
      <c r="H23" s="18">
        <v>0</v>
      </c>
      <c r="I23" s="18">
        <v>19122.05</v>
      </c>
      <c r="J23" s="20">
        <v>1006.42</v>
      </c>
      <c r="K23" s="19">
        <v>0</v>
      </c>
      <c r="L23" s="17">
        <f t="shared" si="1"/>
        <v>98.373464416693352</v>
      </c>
      <c r="M23" s="7"/>
      <c r="N23" s="1"/>
      <c r="O23" s="1"/>
      <c r="P23" s="1"/>
      <c r="Q23" s="1"/>
      <c r="R23" s="1"/>
      <c r="S23" s="1"/>
    </row>
    <row r="24" spans="1:19" ht="119.25" customHeight="1" x14ac:dyDescent="0.25">
      <c r="A24" s="38" t="s">
        <v>25</v>
      </c>
      <c r="B24" s="40">
        <f>SUM(C24:F24)</f>
        <v>3264.4109999999996</v>
      </c>
      <c r="C24" s="18">
        <v>0</v>
      </c>
      <c r="D24" s="18">
        <v>3101.1909999999998</v>
      </c>
      <c r="E24" s="20">
        <v>163.22</v>
      </c>
      <c r="F24" s="20">
        <v>0</v>
      </c>
      <c r="G24" s="40">
        <f>SUM(H24:K24)</f>
        <v>2350.79</v>
      </c>
      <c r="H24" s="18">
        <v>0</v>
      </c>
      <c r="I24" s="18">
        <v>2233.25</v>
      </c>
      <c r="J24" s="20">
        <v>117.54</v>
      </c>
      <c r="K24" s="19">
        <v>0</v>
      </c>
      <c r="L24" s="17">
        <f t="shared" si="1"/>
        <v>72.012684677266449</v>
      </c>
      <c r="M24" s="7"/>
      <c r="N24" s="1"/>
      <c r="O24" s="1"/>
      <c r="P24" s="1"/>
      <c r="Q24" s="1"/>
      <c r="R24" s="1"/>
      <c r="S24" s="1"/>
    </row>
    <row r="25" spans="1:19" ht="63" x14ac:dyDescent="0.25">
      <c r="A25" s="36" t="s">
        <v>18</v>
      </c>
      <c r="B25" s="40">
        <f>SUM(C25:E25)</f>
        <v>51484.71</v>
      </c>
      <c r="C25" s="18">
        <v>0</v>
      </c>
      <c r="D25" s="18">
        <v>48778.92</v>
      </c>
      <c r="E25" s="18">
        <v>2705.79</v>
      </c>
      <c r="F25" s="20">
        <v>0</v>
      </c>
      <c r="G25" s="40">
        <f>SUM(H25:K25)</f>
        <v>48415.839999999997</v>
      </c>
      <c r="H25" s="18">
        <v>0</v>
      </c>
      <c r="I25" s="18">
        <v>45865.46</v>
      </c>
      <c r="J25" s="20">
        <v>2550.38</v>
      </c>
      <c r="K25" s="19">
        <v>0</v>
      </c>
      <c r="L25" s="17">
        <f t="shared" si="1"/>
        <v>94.039259422846129</v>
      </c>
      <c r="M25" s="14"/>
      <c r="N25" s="1"/>
      <c r="O25" s="1"/>
      <c r="P25" s="1"/>
      <c r="Q25" s="1"/>
      <c r="R25" s="1"/>
      <c r="S25" s="1"/>
    </row>
    <row r="26" spans="1:19" ht="111" thickBot="1" x14ac:dyDescent="0.3">
      <c r="A26" s="32" t="s">
        <v>30</v>
      </c>
      <c r="B26" s="40">
        <f>SUM(C26:E26)</f>
        <v>3453.41</v>
      </c>
      <c r="C26" s="21">
        <v>0</v>
      </c>
      <c r="D26" s="21">
        <v>3453.41</v>
      </c>
      <c r="E26" s="21">
        <v>0</v>
      </c>
      <c r="F26" s="25">
        <v>0</v>
      </c>
      <c r="G26" s="40">
        <f>SUM(H26:K26)</f>
        <v>3453.41</v>
      </c>
      <c r="H26" s="21">
        <v>0</v>
      </c>
      <c r="I26" s="21">
        <v>3453.41</v>
      </c>
      <c r="J26" s="21">
        <v>0</v>
      </c>
      <c r="K26" s="25">
        <v>0</v>
      </c>
      <c r="L26" s="17"/>
      <c r="M26" s="14"/>
      <c r="N26" s="1"/>
      <c r="O26" s="1"/>
      <c r="P26" s="1"/>
      <c r="Q26" s="1"/>
      <c r="R26" s="1"/>
      <c r="S26" s="1"/>
    </row>
    <row r="27" spans="1:19" s="8" customFormat="1" ht="16.5" thickBot="1" x14ac:dyDescent="0.3">
      <c r="A27" s="31" t="s">
        <v>20</v>
      </c>
      <c r="B27" s="33">
        <f>B6+B8+B11+B15+B17+B18+B19+B20+B21+B22+B23+B24+B25+B26</f>
        <v>330107.80900000007</v>
      </c>
      <c r="C27" s="33">
        <f t="shared" ref="C27:K27" si="11">C6+C8+C11+C15+C17+C18+C19+C20+C21+C22+C23+C24+C25+C26</f>
        <v>203171.03</v>
      </c>
      <c r="D27" s="33">
        <f t="shared" si="11"/>
        <v>102838.67200000001</v>
      </c>
      <c r="E27" s="33">
        <f t="shared" si="11"/>
        <v>23530.407000000007</v>
      </c>
      <c r="F27" s="33">
        <f t="shared" si="11"/>
        <v>567.70000000000005</v>
      </c>
      <c r="G27" s="33">
        <f t="shared" si="11"/>
        <v>317227.57699999987</v>
      </c>
      <c r="H27" s="33">
        <f t="shared" si="11"/>
        <v>203171.03</v>
      </c>
      <c r="I27" s="33">
        <f t="shared" si="11"/>
        <v>96848.4</v>
      </c>
      <c r="J27" s="33">
        <f t="shared" si="11"/>
        <v>16640.447000000004</v>
      </c>
      <c r="K27" s="33">
        <f t="shared" si="11"/>
        <v>567.70000000000005</v>
      </c>
      <c r="L27" s="17">
        <f t="shared" si="1"/>
        <v>96.098174096814475</v>
      </c>
      <c r="M27" s="7"/>
      <c r="N27" s="7"/>
      <c r="O27" s="7"/>
      <c r="P27" s="7"/>
      <c r="Q27" s="7"/>
      <c r="R27" s="7"/>
      <c r="S27" s="7"/>
    </row>
    <row r="28" spans="1:19" ht="15.75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6"/>
      <c r="L28" s="6"/>
      <c r="M28" s="7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9"/>
      <c r="D29" s="4"/>
      <c r="E29" s="4"/>
      <c r="F29" s="5"/>
      <c r="G29" s="3">
        <f>G27/B27*100</f>
        <v>96.098174096814475</v>
      </c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4"/>
      <c r="D30" s="4"/>
      <c r="E30" s="4"/>
      <c r="F30" s="5"/>
      <c r="G30" s="1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9">
        <f>B21+2417.85</f>
        <v>6826.5499999999993</v>
      </c>
      <c r="C31" s="4"/>
      <c r="D31" s="4"/>
      <c r="E31" s="4"/>
      <c r="F31" s="5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2"/>
      <c r="B32" s="4"/>
      <c r="C32" s="4"/>
      <c r="D32" s="4"/>
      <c r="E32" s="4"/>
      <c r="F32" s="5"/>
      <c r="G32" s="1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2"/>
      <c r="B33" s="4"/>
      <c r="C33" s="4"/>
      <c r="D33" s="4"/>
      <c r="E33" s="4"/>
      <c r="F33" s="5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2"/>
      <c r="B34" s="4"/>
      <c r="C34" s="12"/>
      <c r="D34" s="12"/>
      <c r="E34" s="12"/>
      <c r="F34" s="12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</row>
    <row r="35" spans="1:19" ht="15.75" x14ac:dyDescent="0.25">
      <c r="A35" s="2"/>
      <c r="B35" s="4"/>
      <c r="C35" s="12"/>
      <c r="D35" s="12"/>
      <c r="E35" s="12"/>
      <c r="F35" s="12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</row>
    <row r="36" spans="1:19" ht="15.75" x14ac:dyDescent="0.25">
      <c r="A36" s="2"/>
      <c r="B36" s="4"/>
      <c r="C36" s="12"/>
      <c r="D36" s="12"/>
      <c r="E36" s="12"/>
      <c r="F36" s="12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</row>
    <row r="37" spans="1:19" ht="15.75" x14ac:dyDescent="0.25">
      <c r="A37" s="3"/>
      <c r="B37" s="3"/>
      <c r="C37" s="10"/>
      <c r="D37" s="10"/>
      <c r="E37" s="10"/>
      <c r="F37" s="10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</row>
    <row r="38" spans="1:19" ht="15.75" x14ac:dyDescent="0.25">
      <c r="A38" s="3"/>
      <c r="B38" s="3"/>
      <c r="C38" s="10"/>
      <c r="D38" s="10"/>
      <c r="E38" s="10"/>
      <c r="F38" s="10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</row>
    <row r="39" spans="1:19" ht="15.75" x14ac:dyDescent="0.25">
      <c r="A39" s="1"/>
      <c r="B39" s="1"/>
      <c r="C39" s="10"/>
      <c r="D39" s="10"/>
      <c r="E39" s="10"/>
      <c r="F39" s="10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x14ac:dyDescent="0.25">
      <c r="C40" s="11"/>
      <c r="D40" s="11"/>
      <c r="E40" s="11"/>
      <c r="F40" s="11"/>
    </row>
    <row r="41" spans="1:19" ht="15.75" x14ac:dyDescent="0.25">
      <c r="C41" s="11"/>
      <c r="D41" s="11"/>
      <c r="E41" s="11"/>
      <c r="F41" s="11"/>
    </row>
  </sheetData>
  <mergeCells count="1">
    <mergeCell ref="A2:J3"/>
  </mergeCells>
  <pageMargins left="0.7" right="0.7" top="0.75" bottom="0.75" header="0.3" footer="0.3"/>
  <pageSetup paperSize="9" scale="49" fitToWidth="0" orientation="portrait" verticalDpi="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2023-03-22T08:22:29Z</dcterms:modified>
</cp:coreProperties>
</file>