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P19" i="1" l="1"/>
  <c r="P18" i="1"/>
  <c r="P20" i="1" s="1"/>
  <c r="B21" i="1" l="1"/>
  <c r="G21" i="1"/>
  <c r="B22" i="1" l="1"/>
  <c r="B19" i="1"/>
  <c r="B16" i="1"/>
  <c r="G16" i="1"/>
  <c r="G10" i="1"/>
  <c r="G9" i="1"/>
  <c r="G13" i="1"/>
  <c r="G22" i="1"/>
  <c r="G20" i="1" l="1"/>
  <c r="E14" i="1"/>
  <c r="B7" i="1"/>
  <c r="C14" i="1" l="1"/>
  <c r="H14" i="1" l="1"/>
  <c r="K23" i="1" l="1"/>
  <c r="G19" i="1"/>
  <c r="G18" i="1"/>
  <c r="G17" i="1"/>
  <c r="B13" i="1" l="1"/>
  <c r="G12" i="1"/>
  <c r="G11" i="1" s="1"/>
  <c r="G15" i="1"/>
  <c r="G14" i="1" s="1"/>
  <c r="G7" i="1"/>
  <c r="G8" i="1" l="1"/>
  <c r="D14" i="1" l="1"/>
  <c r="B14" i="1" s="1"/>
  <c r="D11" i="1" l="1"/>
  <c r="E11" i="1"/>
  <c r="C11" i="1"/>
  <c r="B11" i="1" l="1"/>
  <c r="C8" i="1"/>
  <c r="C23" i="1" s="1"/>
  <c r="D8" i="1"/>
  <c r="D23" i="1" s="1"/>
  <c r="E8" i="1"/>
  <c r="E23" i="1" s="1"/>
  <c r="B12" i="1"/>
  <c r="B15" i="1"/>
  <c r="B17" i="1"/>
  <c r="B18" i="1"/>
  <c r="B20" i="1"/>
  <c r="B10" i="1"/>
  <c r="B9" i="1"/>
  <c r="B6" i="1"/>
  <c r="B8" i="1" l="1"/>
  <c r="B23" i="1"/>
  <c r="I14" i="1"/>
  <c r="J14" i="1"/>
  <c r="H11" i="1"/>
  <c r="I11" i="1"/>
  <c r="J11" i="1"/>
  <c r="H8" i="1"/>
  <c r="I8" i="1"/>
  <c r="J8" i="1"/>
  <c r="I6" i="1"/>
  <c r="J6" i="1"/>
  <c r="H6" i="1"/>
  <c r="H23" i="1" l="1"/>
  <c r="J23" i="1"/>
  <c r="G6" i="1"/>
  <c r="G23" i="1" s="1"/>
  <c r="I23" i="1"/>
</calcChain>
</file>

<file path=xl/sharedStrings.xml><?xml version="1.0" encoding="utf-8"?>
<sst xmlns="http://schemas.openxmlformats.org/spreadsheetml/2006/main" count="30" uniqueCount="26">
  <si>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</si>
  <si>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</si>
  <si>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</si>
  <si>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</si>
  <si>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</si>
  <si>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</si>
  <si>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</si>
  <si>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«Современная школа»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</si>
  <si>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</si>
  <si>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</si>
  <si>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</si>
  <si>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</si>
  <si>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</si>
  <si>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</si>
  <si>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</si>
  <si>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</si>
  <si>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СК "Развитие энергетики, промышленности исвязи"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</si>
  <si>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</si>
  <si>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</si>
  <si>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</si>
  <si>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</si>
  <si>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</si>
  <si>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</si>
  <si>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</si>
  <si>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2021 год</t>
  </si>
  <si>
    <t>Региональный проект"Коммунальная система обращения с твердыми коммунальными отходами""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</si>
</sst>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/>
    </xf>
    <xf numFmtId="2" fontId="1" fillId="2" borderId="18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2" borderId="21" xfId="0" applyFont="1" applyFill="1" applyBorder="1" applyAlignment="1">
      <alignment wrapText="1"/>
    </xf>
    <xf numFmtId="0" fontId="2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abSelected="1" zoomScale="70" zoomScaleNormal="70" workbookViewId="0">
      <selection activeCell="B15" sqref="B15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6" max="16" width="40.140625" customWidth="1"/>
  </cols>
  <sheetData>
    <row r="1" spans="1:19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9" x14ac:dyDescent="0.25">
      <c r="A2" s="45" t="s">
        <v>24</v>
      </c>
      <c r="B2" s="45"/>
      <c r="C2" s="45"/>
      <c r="D2" s="45"/>
      <c r="E2" s="45"/>
      <c r="F2" s="45"/>
      <c r="G2" s="45"/>
      <c r="H2" s="45"/>
      <c r="I2" s="45"/>
      <c r="J2" s="45"/>
      <c r="K2" s="23"/>
      <c r="L2" s="23"/>
      <c r="M2" s="23"/>
    </row>
    <row r="3" spans="1:19" ht="38.2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23"/>
      <c r="L3" s="23"/>
      <c r="M3" s="23"/>
    </row>
    <row r="4" spans="1:19" ht="15.75" thickBo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9" ht="108.75" customHeight="1" x14ac:dyDescent="0.25">
      <c r="A5" s="38" t="s">
        <v>0</v>
      </c>
      <c r="B5" s="26" t="s">
        <v>23</v>
      </c>
      <c r="C5" s="24" t="s">
        <v>2</v>
      </c>
      <c r="D5" s="24" t="s">
        <v>3</v>
      </c>
      <c r="E5" s="24" t="s">
        <v>1</v>
      </c>
      <c r="F5" s="25" t="s">
        <v>22</v>
      </c>
      <c r="G5" s="26" t="s">
        <v>20</v>
      </c>
      <c r="H5" s="24" t="s">
        <v>2</v>
      </c>
      <c r="I5" s="27" t="s">
        <v>3</v>
      </c>
      <c r="J5" s="24" t="s">
        <v>1</v>
      </c>
      <c r="K5" s="28" t="s">
        <v>22</v>
      </c>
      <c r="L5" s="18"/>
      <c r="M5" s="18"/>
      <c r="N5" s="1"/>
      <c r="O5" s="1"/>
      <c r="P5" s="1"/>
      <c r="Q5" s="1"/>
      <c r="R5" s="1"/>
      <c r="S5" s="1"/>
    </row>
    <row r="6" spans="1:19" ht="47.25" x14ac:dyDescent="0.25">
      <c r="A6" s="39" t="s">
        <v>4</v>
      </c>
      <c r="B6" s="9">
        <f>SUM(C6:E6)</f>
        <v>91215.72</v>
      </c>
      <c r="C6" s="7">
        <v>88166.75</v>
      </c>
      <c r="D6" s="7">
        <v>3048.97</v>
      </c>
      <c r="E6" s="7">
        <v>0</v>
      </c>
      <c r="F6" s="8">
        <v>0</v>
      </c>
      <c r="G6" s="9">
        <f>SUM(H6:J6)</f>
        <v>91215.72</v>
      </c>
      <c r="H6" s="7">
        <f t="shared" ref="H6:J6" si="0">H7</f>
        <v>88166.75</v>
      </c>
      <c r="I6" s="7">
        <f t="shared" si="0"/>
        <v>3048.97</v>
      </c>
      <c r="J6" s="10">
        <f t="shared" si="0"/>
        <v>0</v>
      </c>
      <c r="K6" s="11">
        <v>0</v>
      </c>
      <c r="L6" s="14"/>
      <c r="M6" s="18"/>
      <c r="N6" s="1"/>
      <c r="O6" s="1"/>
      <c r="P6" s="1"/>
      <c r="Q6" s="1"/>
      <c r="R6" s="1"/>
      <c r="S6" s="1"/>
    </row>
    <row r="7" spans="1:19" ht="63" x14ac:dyDescent="0.25">
      <c r="A7" s="40" t="s">
        <v>5</v>
      </c>
      <c r="B7" s="9">
        <f>SUM(C7:E7)</f>
        <v>91215.72</v>
      </c>
      <c r="C7" s="7">
        <v>88166.75</v>
      </c>
      <c r="D7" s="7">
        <v>3048.97</v>
      </c>
      <c r="E7" s="7">
        <v>0</v>
      </c>
      <c r="F7" s="8">
        <v>0</v>
      </c>
      <c r="G7" s="9">
        <f>SUM(H7:J7)</f>
        <v>91215.72</v>
      </c>
      <c r="H7" s="7">
        <v>88166.75</v>
      </c>
      <c r="I7" s="7">
        <v>3048.97</v>
      </c>
      <c r="J7" s="12">
        <v>0</v>
      </c>
      <c r="K7" s="13">
        <v>0</v>
      </c>
      <c r="L7" s="14"/>
      <c r="M7" s="18"/>
      <c r="N7" s="1"/>
      <c r="O7" s="1"/>
      <c r="P7" s="1"/>
      <c r="Q7" s="1"/>
      <c r="R7" s="1"/>
      <c r="S7" s="1"/>
    </row>
    <row r="8" spans="1:19" ht="47.25" x14ac:dyDescent="0.25">
      <c r="A8" s="39" t="s">
        <v>6</v>
      </c>
      <c r="B8" s="9">
        <f>SUM(B9:B10)</f>
        <v>8417.4600000000009</v>
      </c>
      <c r="C8" s="7">
        <f t="shared" ref="C8:E8" si="1">SUM(C9:C10)</f>
        <v>0</v>
      </c>
      <c r="D8" s="7">
        <f t="shared" si="1"/>
        <v>8086.04</v>
      </c>
      <c r="E8" s="7">
        <f t="shared" si="1"/>
        <v>331.42</v>
      </c>
      <c r="F8" s="8">
        <v>0</v>
      </c>
      <c r="G8" s="9">
        <f>SUM(G9:G10)</f>
        <v>8417.4600000000009</v>
      </c>
      <c r="H8" s="7">
        <f t="shared" ref="H8:J8" si="2">SUM(H9:H10)</f>
        <v>0</v>
      </c>
      <c r="I8" s="7">
        <f t="shared" si="2"/>
        <v>8086.04</v>
      </c>
      <c r="J8" s="12">
        <f t="shared" si="2"/>
        <v>331.42</v>
      </c>
      <c r="K8" s="13">
        <v>0</v>
      </c>
      <c r="L8" s="14"/>
      <c r="M8" s="18"/>
      <c r="N8" s="1"/>
      <c r="O8" s="1"/>
      <c r="P8" s="1"/>
      <c r="Q8" s="1"/>
      <c r="R8" s="1"/>
      <c r="S8" s="1"/>
    </row>
    <row r="9" spans="1:19" ht="31.5" x14ac:dyDescent="0.25">
      <c r="A9" s="40" t="s">
        <v>7</v>
      </c>
      <c r="B9" s="9">
        <f t="shared" ref="B9:B20" si="3">SUM(C9:E9)</f>
        <v>6592.0300000000007</v>
      </c>
      <c r="C9" s="7">
        <v>0</v>
      </c>
      <c r="D9" s="7">
        <v>6262.43</v>
      </c>
      <c r="E9" s="7">
        <v>329.6</v>
      </c>
      <c r="F9" s="8">
        <v>0</v>
      </c>
      <c r="G9" s="9">
        <f t="shared" ref="G9:G10" si="4">SUM(H9:J9)</f>
        <v>6592.0300000000007</v>
      </c>
      <c r="H9" s="7">
        <v>0</v>
      </c>
      <c r="I9" s="7">
        <v>6262.43</v>
      </c>
      <c r="J9" s="7">
        <v>329.6</v>
      </c>
      <c r="K9" s="8">
        <v>0</v>
      </c>
      <c r="L9" s="14"/>
      <c r="M9" s="18"/>
      <c r="N9" s="1"/>
      <c r="O9" s="1"/>
      <c r="P9" s="1"/>
      <c r="Q9" s="1"/>
      <c r="R9" s="1"/>
      <c r="S9" s="1"/>
    </row>
    <row r="10" spans="1:19" ht="47.25" x14ac:dyDescent="0.25">
      <c r="A10" s="40" t="s">
        <v>8</v>
      </c>
      <c r="B10" s="9">
        <f t="shared" si="3"/>
        <v>1825.4299999999998</v>
      </c>
      <c r="C10" s="7">
        <v>0</v>
      </c>
      <c r="D10" s="7">
        <v>1823.61</v>
      </c>
      <c r="E10" s="7">
        <v>1.82</v>
      </c>
      <c r="F10" s="8">
        <v>0</v>
      </c>
      <c r="G10" s="9">
        <f t="shared" si="4"/>
        <v>1825.4299999999998</v>
      </c>
      <c r="H10" s="7">
        <v>0</v>
      </c>
      <c r="I10" s="7">
        <v>1823.61</v>
      </c>
      <c r="J10" s="7">
        <v>1.82</v>
      </c>
      <c r="K10" s="8">
        <v>0</v>
      </c>
      <c r="L10" s="14"/>
      <c r="M10" s="18"/>
      <c r="N10" s="1"/>
      <c r="O10" s="1"/>
      <c r="P10" s="1"/>
      <c r="Q10" s="1"/>
      <c r="R10" s="1"/>
      <c r="S10" s="1"/>
    </row>
    <row r="11" spans="1:19" ht="31.5" x14ac:dyDescent="0.25">
      <c r="A11" s="39" t="s">
        <v>9</v>
      </c>
      <c r="B11" s="9">
        <f>SUM(C11:E11)</f>
        <v>10828.429999999998</v>
      </c>
      <c r="C11" s="15">
        <f>SUM(C12:C13)</f>
        <v>9689.3799999999992</v>
      </c>
      <c r="D11" s="15">
        <f t="shared" ref="D11:E11" si="5">SUM(D12:D13)</f>
        <v>607.73</v>
      </c>
      <c r="E11" s="15">
        <f t="shared" si="5"/>
        <v>531.32000000000005</v>
      </c>
      <c r="F11" s="8">
        <v>0</v>
      </c>
      <c r="G11" s="16">
        <f>SUM(G12:G13)</f>
        <v>10828.43</v>
      </c>
      <c r="H11" s="15">
        <f t="shared" ref="H11:J11" si="6">SUM(H12:H13)</f>
        <v>9689.3799999999992</v>
      </c>
      <c r="I11" s="15">
        <f t="shared" si="6"/>
        <v>607.73</v>
      </c>
      <c r="J11" s="17">
        <f t="shared" si="6"/>
        <v>531.32000000000005</v>
      </c>
      <c r="K11" s="13">
        <v>0</v>
      </c>
      <c r="L11" s="14"/>
      <c r="M11" s="18"/>
      <c r="N11" s="1"/>
      <c r="O11" s="1"/>
      <c r="P11" s="1"/>
      <c r="Q11" s="1"/>
      <c r="R11" s="1"/>
      <c r="S11" s="1"/>
    </row>
    <row r="12" spans="1:19" ht="31.5" x14ac:dyDescent="0.25">
      <c r="A12" s="40" t="s">
        <v>10</v>
      </c>
      <c r="B12" s="9">
        <f t="shared" si="3"/>
        <v>202.02</v>
      </c>
      <c r="C12" s="15">
        <v>200</v>
      </c>
      <c r="D12" s="15">
        <v>2.02</v>
      </c>
      <c r="E12" s="15">
        <v>0</v>
      </c>
      <c r="F12" s="8">
        <v>0</v>
      </c>
      <c r="G12" s="16">
        <f>SUM(H12:J12)</f>
        <v>202.02</v>
      </c>
      <c r="H12" s="15">
        <v>200</v>
      </c>
      <c r="I12" s="15">
        <v>2.02</v>
      </c>
      <c r="J12" s="17">
        <v>0</v>
      </c>
      <c r="K12" s="13">
        <v>0</v>
      </c>
      <c r="L12" s="14"/>
      <c r="M12" s="18"/>
      <c r="N12" s="1"/>
      <c r="O12" s="1"/>
      <c r="P12" s="1"/>
      <c r="Q12" s="1"/>
      <c r="R12" s="1"/>
      <c r="S12" s="1"/>
    </row>
    <row r="13" spans="1:19" ht="31.5" x14ac:dyDescent="0.25">
      <c r="A13" s="40" t="s">
        <v>12</v>
      </c>
      <c r="B13" s="9">
        <f>SUM(C13:E13)</f>
        <v>10626.41</v>
      </c>
      <c r="C13" s="15">
        <v>9489.3799999999992</v>
      </c>
      <c r="D13" s="15">
        <v>605.71</v>
      </c>
      <c r="E13" s="15">
        <v>531.32000000000005</v>
      </c>
      <c r="F13" s="8">
        <v>0</v>
      </c>
      <c r="G13" s="9">
        <f>SUM(H13:J13)</f>
        <v>10626.41</v>
      </c>
      <c r="H13" s="15">
        <v>9489.3799999999992</v>
      </c>
      <c r="I13" s="15">
        <v>605.71</v>
      </c>
      <c r="J13" s="15">
        <v>531.32000000000005</v>
      </c>
      <c r="K13" s="8">
        <v>0</v>
      </c>
      <c r="L13" s="14"/>
      <c r="M13" s="18"/>
      <c r="N13" s="1"/>
      <c r="O13" s="1"/>
      <c r="P13" s="1"/>
      <c r="Q13" s="1"/>
      <c r="R13" s="1"/>
      <c r="S13" s="1"/>
    </row>
    <row r="14" spans="1:19" ht="47.25" x14ac:dyDescent="0.25">
      <c r="A14" s="39" t="s">
        <v>11</v>
      </c>
      <c r="B14" s="9">
        <f>SUM(C14:E14)</f>
        <v>55234.969999999994</v>
      </c>
      <c r="C14" s="15">
        <f>C15</f>
        <v>50019.57</v>
      </c>
      <c r="D14" s="15">
        <f t="shared" ref="D14:E14" si="7">D15</f>
        <v>2685.7</v>
      </c>
      <c r="E14" s="15">
        <f t="shared" si="7"/>
        <v>2529.6999999999998</v>
      </c>
      <c r="F14" s="8">
        <v>0</v>
      </c>
      <c r="G14" s="16">
        <f>SUM(G15)</f>
        <v>55588.17</v>
      </c>
      <c r="H14" s="15">
        <f>SUM(H15)</f>
        <v>50019.57</v>
      </c>
      <c r="I14" s="15">
        <f t="shared" ref="I14:J14" si="8">SUM(I15)</f>
        <v>2685.7</v>
      </c>
      <c r="J14" s="17">
        <f t="shared" si="8"/>
        <v>2882.9</v>
      </c>
      <c r="K14" s="13">
        <v>0</v>
      </c>
      <c r="L14" s="14"/>
      <c r="M14" s="18"/>
      <c r="N14" s="1"/>
      <c r="O14" s="1"/>
      <c r="P14" s="1"/>
      <c r="Q14" s="1"/>
      <c r="R14" s="1"/>
      <c r="S14" s="1"/>
    </row>
    <row r="15" spans="1:19" ht="63" x14ac:dyDescent="0.25">
      <c r="A15" s="40" t="s">
        <v>13</v>
      </c>
      <c r="B15" s="9">
        <f t="shared" si="3"/>
        <v>55234.969999999994</v>
      </c>
      <c r="C15" s="15">
        <v>50019.57</v>
      </c>
      <c r="D15" s="15">
        <v>2685.7</v>
      </c>
      <c r="E15" s="15">
        <v>2529.6999999999998</v>
      </c>
      <c r="F15" s="8">
        <v>0</v>
      </c>
      <c r="G15" s="16">
        <f>SUM(H15:J15)</f>
        <v>55588.17</v>
      </c>
      <c r="H15" s="15">
        <v>50019.57</v>
      </c>
      <c r="I15" s="15">
        <v>2685.7</v>
      </c>
      <c r="J15" s="17">
        <v>2882.9</v>
      </c>
      <c r="K15" s="13">
        <v>0</v>
      </c>
      <c r="L15" s="14"/>
      <c r="M15" s="18"/>
      <c r="N15" s="1"/>
      <c r="O15" s="1"/>
      <c r="P15" s="1"/>
      <c r="Q15" s="1"/>
      <c r="R15" s="1"/>
      <c r="S15" s="1"/>
    </row>
    <row r="16" spans="1:19" ht="94.5" x14ac:dyDescent="0.25">
      <c r="A16" s="40" t="s">
        <v>25</v>
      </c>
      <c r="B16" s="16">
        <f>SUM(C16:E16)</f>
        <v>700.34</v>
      </c>
      <c r="C16" s="15">
        <v>0</v>
      </c>
      <c r="D16" s="15">
        <v>699.64</v>
      </c>
      <c r="E16" s="17">
        <v>0.7</v>
      </c>
      <c r="F16" s="13">
        <v>0</v>
      </c>
      <c r="G16" s="16">
        <f>SUM(H16:J16)</f>
        <v>700.34</v>
      </c>
      <c r="H16" s="15">
        <v>0</v>
      </c>
      <c r="I16" s="15">
        <v>699.64</v>
      </c>
      <c r="J16" s="17">
        <v>0.7</v>
      </c>
      <c r="K16" s="13">
        <v>0</v>
      </c>
      <c r="L16" s="14"/>
      <c r="M16" s="18"/>
      <c r="N16" s="1"/>
      <c r="O16" s="1"/>
      <c r="P16" s="1"/>
      <c r="Q16" s="1"/>
      <c r="R16" s="1"/>
      <c r="S16" s="1"/>
    </row>
    <row r="17" spans="1:19" ht="63" x14ac:dyDescent="0.25">
      <c r="A17" s="40" t="s">
        <v>14</v>
      </c>
      <c r="B17" s="9">
        <f t="shared" si="3"/>
        <v>1153.49</v>
      </c>
      <c r="C17" s="15">
        <v>972.98</v>
      </c>
      <c r="D17" s="15">
        <v>122.83</v>
      </c>
      <c r="E17" s="15">
        <v>57.68</v>
      </c>
      <c r="F17" s="8">
        <v>0</v>
      </c>
      <c r="G17" s="16">
        <f>SUM(H17:J17)</f>
        <v>1153.49</v>
      </c>
      <c r="H17" s="15">
        <v>972.98</v>
      </c>
      <c r="I17" s="15">
        <v>122.83</v>
      </c>
      <c r="J17" s="17">
        <v>57.68</v>
      </c>
      <c r="K17" s="13">
        <v>0</v>
      </c>
      <c r="L17" s="14"/>
      <c r="M17" s="18"/>
      <c r="N17" s="1"/>
      <c r="O17" s="1"/>
      <c r="P17" s="1"/>
      <c r="Q17" s="1"/>
      <c r="R17" s="1"/>
      <c r="S17" s="1"/>
    </row>
    <row r="18" spans="1:19" ht="94.5" x14ac:dyDescent="0.25">
      <c r="A18" s="40" t="s">
        <v>15</v>
      </c>
      <c r="B18" s="9">
        <f t="shared" si="3"/>
        <v>615.56999999999994</v>
      </c>
      <c r="C18" s="15">
        <v>0</v>
      </c>
      <c r="D18" s="15">
        <v>584.79</v>
      </c>
      <c r="E18" s="17">
        <v>30.78</v>
      </c>
      <c r="F18" s="8">
        <v>0</v>
      </c>
      <c r="G18" s="16">
        <f>SUM(H18:J18)</f>
        <v>615.56999999999994</v>
      </c>
      <c r="H18" s="15">
        <v>0</v>
      </c>
      <c r="I18" s="15">
        <v>584.79</v>
      </c>
      <c r="J18" s="17">
        <v>30.78</v>
      </c>
      <c r="K18" s="13">
        <v>0</v>
      </c>
      <c r="L18" s="14"/>
      <c r="M18" s="18"/>
      <c r="N18" s="1"/>
      <c r="O18" s="1"/>
      <c r="P18" s="1">
        <f>H15+I15+I20+I21</f>
        <v>60462.879999999997</v>
      </c>
      <c r="Q18" s="1"/>
      <c r="R18" s="1"/>
      <c r="S18" s="1"/>
    </row>
    <row r="19" spans="1:19" ht="78.75" x14ac:dyDescent="0.25">
      <c r="A19" s="40" t="s">
        <v>16</v>
      </c>
      <c r="B19" s="16">
        <f>SUM(C19:E19)</f>
        <v>768.36</v>
      </c>
      <c r="C19" s="15">
        <v>0</v>
      </c>
      <c r="D19" s="15">
        <v>729.94</v>
      </c>
      <c r="E19" s="17">
        <v>38.42</v>
      </c>
      <c r="F19" s="13">
        <v>0</v>
      </c>
      <c r="G19" s="16">
        <f>SUM(H19:J19)</f>
        <v>768.36</v>
      </c>
      <c r="H19" s="15">
        <v>0</v>
      </c>
      <c r="I19" s="15">
        <v>729.94</v>
      </c>
      <c r="J19" s="17">
        <v>38.42</v>
      </c>
      <c r="K19" s="13">
        <v>0</v>
      </c>
      <c r="L19" s="14"/>
      <c r="M19" s="18"/>
      <c r="N19" s="1"/>
      <c r="O19" s="1"/>
      <c r="P19" s="1">
        <f>J15+J20+J21</f>
        <v>5769.72</v>
      </c>
      <c r="Q19" s="1"/>
      <c r="R19" s="1"/>
      <c r="S19" s="1"/>
    </row>
    <row r="20" spans="1:19" ht="78.75" x14ac:dyDescent="0.25">
      <c r="A20" s="40" t="s">
        <v>17</v>
      </c>
      <c r="B20" s="9">
        <f t="shared" si="3"/>
        <v>2886</v>
      </c>
      <c r="C20" s="15">
        <v>0</v>
      </c>
      <c r="D20" s="15">
        <v>1574.35</v>
      </c>
      <c r="E20" s="15">
        <v>1311.65</v>
      </c>
      <c r="F20" s="8">
        <v>0</v>
      </c>
      <c r="G20" s="6">
        <f t="shared" ref="G20" si="9">SUM(H20:J20)</f>
        <v>2886</v>
      </c>
      <c r="H20" s="15">
        <v>0</v>
      </c>
      <c r="I20" s="15">
        <v>1574.35</v>
      </c>
      <c r="J20" s="15">
        <v>1311.65</v>
      </c>
      <c r="K20" s="8">
        <v>0</v>
      </c>
      <c r="L20" s="14"/>
      <c r="M20" s="18"/>
      <c r="N20" s="1"/>
      <c r="O20" s="1"/>
      <c r="P20" s="1">
        <f>P18/P19</f>
        <v>10.479343884971886</v>
      </c>
      <c r="Q20" s="1"/>
      <c r="R20" s="1"/>
      <c r="S20" s="1"/>
    </row>
    <row r="21" spans="1:19" ht="63" x14ac:dyDescent="0.25">
      <c r="A21" s="40" t="s">
        <v>18</v>
      </c>
      <c r="B21" s="16">
        <f>SUM(C21:F21)</f>
        <v>9349.68</v>
      </c>
      <c r="C21" s="15">
        <v>0</v>
      </c>
      <c r="D21" s="15">
        <v>6183.26</v>
      </c>
      <c r="E21" s="17">
        <v>1575.17</v>
      </c>
      <c r="F21" s="13">
        <v>1591.25</v>
      </c>
      <c r="G21" s="16">
        <f>SUM(H21:K21)</f>
        <v>9349.68</v>
      </c>
      <c r="H21" s="15">
        <v>0</v>
      </c>
      <c r="I21" s="15">
        <v>6183.26</v>
      </c>
      <c r="J21" s="17">
        <v>1575.17</v>
      </c>
      <c r="K21" s="13">
        <v>1591.25</v>
      </c>
      <c r="L21" s="14"/>
      <c r="M21" s="18"/>
      <c r="N21" s="1"/>
      <c r="O21" s="1"/>
      <c r="P21" s="1"/>
      <c r="Q21" s="1"/>
      <c r="R21" s="1"/>
      <c r="S21" s="1"/>
    </row>
    <row r="22" spans="1:19" ht="63.75" thickBot="1" x14ac:dyDescent="0.3">
      <c r="A22" s="41" t="s">
        <v>19</v>
      </c>
      <c r="B22" s="42">
        <f>SUM(C22:E22)</f>
        <v>116254.67</v>
      </c>
      <c r="C22" s="19">
        <v>0</v>
      </c>
      <c r="D22" s="19">
        <v>110451.56</v>
      </c>
      <c r="E22" s="19">
        <v>5803.11</v>
      </c>
      <c r="F22" s="20">
        <v>0</v>
      </c>
      <c r="G22" s="21">
        <f>SUM(H22:K22)</f>
        <v>115590.22</v>
      </c>
      <c r="H22" s="19">
        <v>0</v>
      </c>
      <c r="I22" s="19">
        <v>109810.71</v>
      </c>
      <c r="J22" s="22">
        <v>5779.51</v>
      </c>
      <c r="K22" s="20">
        <v>0</v>
      </c>
      <c r="L22" s="14"/>
      <c r="M22" s="44"/>
      <c r="N22" s="1"/>
      <c r="O22" s="1"/>
      <c r="P22" s="1"/>
      <c r="Q22" s="1"/>
      <c r="R22" s="1"/>
      <c r="S22" s="1"/>
    </row>
    <row r="23" spans="1:19" ht="16.5" thickBot="1" x14ac:dyDescent="0.3">
      <c r="A23" s="29" t="s">
        <v>21</v>
      </c>
      <c r="B23" s="30">
        <f>B6+B8+B11+B14+B17+B18+B19+B20+B21+B22</f>
        <v>296724.34999999998</v>
      </c>
      <c r="C23" s="31">
        <f>C6+C8+C11+C14+C17+C18+C19+C20+C21+C22</f>
        <v>148848.68000000002</v>
      </c>
      <c r="D23" s="31">
        <f>D6+D8+D11+D14+D17+D18+D19+D20+D21+D22</f>
        <v>134075.16999999998</v>
      </c>
      <c r="E23" s="31">
        <f>E6+E8+E11+E14+E17+E18+E19+E20+E21+E22</f>
        <v>12209.25</v>
      </c>
      <c r="F23" s="32">
        <v>1591.25</v>
      </c>
      <c r="G23" s="33">
        <f>G6+G8+G11+G14+G17+G18+G19+G20+G21+G22</f>
        <v>296413.09999999998</v>
      </c>
      <c r="H23" s="33">
        <f t="shared" ref="H23:K23" si="10">H6+H8+H11+H14+H17+H18+H19+H20+H21+H22</f>
        <v>148848.68000000002</v>
      </c>
      <c r="I23" s="33">
        <f t="shared" si="10"/>
        <v>133434.32</v>
      </c>
      <c r="J23" s="33">
        <f t="shared" si="10"/>
        <v>12538.85</v>
      </c>
      <c r="K23" s="33">
        <f t="shared" si="10"/>
        <v>1591.25</v>
      </c>
      <c r="L23" s="14"/>
      <c r="M23" s="18"/>
      <c r="N23" s="1"/>
      <c r="O23" s="1"/>
      <c r="P23" s="1"/>
      <c r="Q23" s="1"/>
      <c r="R23" s="1"/>
      <c r="S23" s="1"/>
    </row>
    <row r="24" spans="1:19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14"/>
      <c r="L24" s="14"/>
      <c r="M24" s="18"/>
      <c r="N24" s="1"/>
      <c r="O24" s="1"/>
      <c r="P24" s="1"/>
      <c r="Q24" s="1"/>
      <c r="R24" s="1"/>
      <c r="S24" s="1"/>
    </row>
    <row r="25" spans="1:19" ht="15.75" x14ac:dyDescent="0.25">
      <c r="A25" s="2"/>
      <c r="B25" s="4"/>
      <c r="C25" s="34"/>
      <c r="D25" s="4"/>
      <c r="E25" s="4"/>
      <c r="F25" s="5"/>
      <c r="G25" s="3"/>
      <c r="H25" s="3"/>
      <c r="I25" s="3"/>
      <c r="J25" s="3"/>
      <c r="K25" s="3"/>
      <c r="L25" s="3"/>
      <c r="M25" s="1"/>
      <c r="N25" s="1"/>
      <c r="O25" s="1"/>
      <c r="P25" s="1"/>
      <c r="Q25" s="1"/>
      <c r="R25" s="1"/>
      <c r="S25" s="1"/>
    </row>
    <row r="26" spans="1:19" ht="15.75" x14ac:dyDescent="0.25">
      <c r="A26" s="2"/>
      <c r="B26" s="4"/>
      <c r="C26" s="4"/>
      <c r="D26" s="4"/>
      <c r="E26" s="4"/>
      <c r="F26" s="5"/>
      <c r="G26" s="43"/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</row>
    <row r="27" spans="1:19" ht="15.75" x14ac:dyDescent="0.25">
      <c r="A27" s="2"/>
      <c r="B27" s="4"/>
      <c r="C27" s="4"/>
      <c r="D27" s="4"/>
      <c r="E27" s="4"/>
      <c r="F27" s="5"/>
      <c r="G27" s="3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</row>
    <row r="28" spans="1:19" ht="15.75" x14ac:dyDescent="0.25">
      <c r="A28" s="2"/>
      <c r="B28" s="4"/>
      <c r="C28" s="4"/>
      <c r="D28" s="4"/>
      <c r="E28" s="4"/>
      <c r="F28" s="5"/>
      <c r="G28" s="4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4"/>
      <c r="D29" s="4"/>
      <c r="E29" s="4"/>
      <c r="F29" s="5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37"/>
      <c r="D30" s="37"/>
      <c r="E30" s="37"/>
      <c r="F30" s="37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4"/>
      <c r="C31" s="37"/>
      <c r="D31" s="37"/>
      <c r="E31" s="37"/>
      <c r="F31" s="37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2"/>
      <c r="B32" s="4"/>
      <c r="C32" s="37"/>
      <c r="D32" s="37"/>
      <c r="E32" s="37"/>
      <c r="F32" s="37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3"/>
      <c r="B33" s="3"/>
      <c r="C33" s="35"/>
      <c r="D33" s="35"/>
      <c r="E33" s="35"/>
      <c r="F33" s="35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3"/>
      <c r="B34" s="3"/>
      <c r="C34" s="35"/>
      <c r="D34" s="35"/>
      <c r="E34" s="35"/>
      <c r="F34" s="35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</row>
    <row r="35" spans="1:19" ht="15.75" x14ac:dyDescent="0.25">
      <c r="A35" s="1"/>
      <c r="B35" s="1"/>
      <c r="C35" s="35"/>
      <c r="D35" s="35"/>
      <c r="E35" s="35"/>
      <c r="F35" s="3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x14ac:dyDescent="0.25">
      <c r="C36" s="36"/>
      <c r="D36" s="36"/>
      <c r="E36" s="36"/>
      <c r="F36" s="36"/>
    </row>
    <row r="37" spans="1:19" ht="15.75" x14ac:dyDescent="0.25">
      <c r="C37" s="36"/>
      <c r="D37" s="36"/>
      <c r="E37" s="36"/>
      <c r="F37" s="36"/>
    </row>
  </sheetData>
  <mergeCells count="1">
    <mergeCell ref="A2:J3"/>
  </mergeCells>
  <pageMargins left="0.7" right="0.7" top="0.75" bottom="0.75" header="0.3" footer="0.3"/>
  <pageSetup paperSize="9" scale="6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2022-06-01T12:11:57Z</dcterms:modified>
</cp:coreProperties>
</file>