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еверина\D\ДОКУМЕНТЫ\ВСЕ ПРОГРАММЫ\РАЗРАБОТКА МУНИЦИПАЛЬНЫХ ПРОГРАММ- минэк\Программы для Севериной\ИЗМЕНЕНИЯ ПО ПРОГРАММАМ 2017-2022\2018\4 квартал\образование!\153_25022019\"/>
    </mc:Choice>
  </mc:AlternateContent>
  <bookViews>
    <workbookView xWindow="0" yWindow="0" windowWidth="20490" windowHeight="7755" activeTab="2"/>
  </bookViews>
  <sheets>
    <sheet name="приложение 1" sheetId="3" r:id="rId1"/>
    <sheet name="приложение 2" sheetId="8" r:id="rId2"/>
    <sheet name="приложение 3" sheetId="6" r:id="rId3"/>
  </sheets>
  <definedNames>
    <definedName name="_GoBack" localSheetId="1">'приложение 2'!$B$44</definedName>
    <definedName name="_xlnm.Print_Area" localSheetId="0">'приложение 1'!$A$1:$P$34</definedName>
    <definedName name="_xlnm.Print_Area" localSheetId="1">'приложение 2'!$A$1:$L$65</definedName>
    <definedName name="_xlnm.Print_Area" localSheetId="2">'приложение 3'!$A$1:$I$143</definedName>
  </definedNames>
  <calcPr calcId="152511"/>
</workbook>
</file>

<file path=xl/calcChain.xml><?xml version="1.0" encoding="utf-8"?>
<calcChain xmlns="http://schemas.openxmlformats.org/spreadsheetml/2006/main">
  <c r="H20" i="8" l="1"/>
  <c r="H21" i="8"/>
  <c r="H22" i="8"/>
  <c r="H35" i="8"/>
  <c r="H18" i="8" s="1"/>
  <c r="H41" i="8"/>
  <c r="H29" i="8" s="1"/>
  <c r="H16" i="8" s="1"/>
  <c r="H49" i="8"/>
  <c r="H48" i="8" s="1"/>
  <c r="H52" i="8"/>
  <c r="H19" i="8" l="1"/>
  <c r="F101" i="6"/>
  <c r="H101" i="6"/>
  <c r="F100" i="6"/>
  <c r="H100" i="6"/>
  <c r="E106" i="6"/>
  <c r="F106" i="6"/>
  <c r="G106" i="6"/>
  <c r="H106" i="6"/>
  <c r="I106" i="6"/>
  <c r="D106" i="6"/>
  <c r="I103" i="6"/>
  <c r="I101" i="6" s="1"/>
  <c r="E103" i="6"/>
  <c r="E101" i="6" s="1"/>
  <c r="F103" i="6"/>
  <c r="G103" i="6"/>
  <c r="G101" i="6" s="1"/>
  <c r="H103" i="6"/>
  <c r="D103" i="6"/>
  <c r="D101" i="6" s="1"/>
  <c r="I49" i="8"/>
  <c r="J49" i="8"/>
  <c r="K49" i="8"/>
  <c r="K48" i="8" s="1"/>
  <c r="L49" i="8"/>
  <c r="G49" i="8"/>
  <c r="I21" i="8"/>
  <c r="L52" i="8"/>
  <c r="K52" i="8"/>
  <c r="J52" i="8"/>
  <c r="I52" i="8"/>
  <c r="L29" i="8"/>
  <c r="K29" i="8"/>
  <c r="J29" i="8"/>
  <c r="I29" i="8"/>
  <c r="L22" i="8"/>
  <c r="K22" i="8"/>
  <c r="J22" i="8"/>
  <c r="I22" i="8"/>
  <c r="L21" i="8"/>
  <c r="K21" i="8"/>
  <c r="J21" i="8"/>
  <c r="L20" i="8"/>
  <c r="K20" i="8"/>
  <c r="J20" i="8"/>
  <c r="K19" i="8"/>
  <c r="L18" i="8"/>
  <c r="K18" i="8"/>
  <c r="J18" i="8"/>
  <c r="I18" i="8"/>
  <c r="N63" i="6"/>
  <c r="M63" i="6"/>
  <c r="L63" i="6"/>
  <c r="K63" i="6"/>
  <c r="J63" i="6"/>
  <c r="J92" i="6"/>
  <c r="N60" i="6"/>
  <c r="M60" i="6"/>
  <c r="L60" i="6"/>
  <c r="K60" i="6"/>
  <c r="J60" i="6"/>
  <c r="M42" i="6"/>
  <c r="K42" i="6"/>
  <c r="N41" i="6"/>
  <c r="N42" i="6" s="1"/>
  <c r="M41" i="6"/>
  <c r="L41" i="6"/>
  <c r="L42" i="6" s="1"/>
  <c r="K41" i="6"/>
  <c r="J41" i="6"/>
  <c r="J42" i="6" s="1"/>
  <c r="M39" i="6"/>
  <c r="K39" i="6"/>
  <c r="J38" i="6"/>
  <c r="J39" i="6" s="1"/>
  <c r="K38" i="6"/>
  <c r="L38" i="6"/>
  <c r="L39" i="6" s="1"/>
  <c r="M38" i="6"/>
  <c r="N38" i="6"/>
  <c r="N39" i="6" s="1"/>
  <c r="N118" i="6"/>
  <c r="N108" i="6"/>
  <c r="M90" i="6"/>
  <c r="K90" i="6"/>
  <c r="N89" i="6"/>
  <c r="N90" i="6" s="1"/>
  <c r="M89" i="6"/>
  <c r="L89" i="6"/>
  <c r="L90" i="6" s="1"/>
  <c r="K89" i="6"/>
  <c r="J89" i="6"/>
  <c r="J90" i="6" s="1"/>
  <c r="D100" i="6" l="1"/>
  <c r="I100" i="6"/>
  <c r="G100" i="6"/>
  <c r="E100" i="6"/>
  <c r="K16" i="8"/>
  <c r="I48" i="8"/>
  <c r="I16" i="8" s="1"/>
  <c r="I19" i="8"/>
  <c r="J19" i="8"/>
  <c r="J48" i="8"/>
  <c r="J16" i="8" s="1"/>
  <c r="L19" i="8"/>
  <c r="L48" i="8"/>
  <c r="L16" i="8" s="1"/>
  <c r="G25" i="6"/>
  <c r="H25" i="6"/>
  <c r="G24" i="6"/>
  <c r="H24" i="6"/>
  <c r="G124" i="6"/>
  <c r="H124" i="6"/>
  <c r="G123" i="6"/>
  <c r="H123" i="6"/>
  <c r="G122" i="6"/>
  <c r="H122" i="6"/>
  <c r="G120" i="6"/>
  <c r="H120" i="6"/>
  <c r="G119" i="6"/>
  <c r="H119" i="6"/>
  <c r="G118" i="6"/>
  <c r="L118" i="6" s="1"/>
  <c r="H118" i="6"/>
  <c r="M118" i="6" s="1"/>
  <c r="G132" i="6"/>
  <c r="H132" i="6"/>
  <c r="G131" i="6"/>
  <c r="H131" i="6"/>
  <c r="G108" i="6"/>
  <c r="L108" i="6" s="1"/>
  <c r="H108" i="6"/>
  <c r="M108" i="6" s="1"/>
  <c r="G58" i="6"/>
  <c r="G29" i="6" s="1"/>
  <c r="H58" i="6"/>
  <c r="H29" i="6" s="1"/>
  <c r="G57" i="6"/>
  <c r="G28" i="6" s="1"/>
  <c r="H57" i="6"/>
  <c r="H28" i="6" s="1"/>
  <c r="G56" i="6"/>
  <c r="G27" i="6" s="1"/>
  <c r="H56" i="6"/>
  <c r="H27" i="6" s="1"/>
  <c r="H109" i="6" l="1"/>
  <c r="H110" i="6"/>
  <c r="H22" i="6" s="1"/>
  <c r="H116" i="6"/>
  <c r="G109" i="6"/>
  <c r="G110" i="6"/>
  <c r="G22" i="6" s="1"/>
  <c r="G116" i="6"/>
  <c r="F25" i="6"/>
  <c r="F24" i="6"/>
  <c r="F122" i="6"/>
  <c r="F123" i="6"/>
  <c r="F124" i="6"/>
  <c r="F120" i="6"/>
  <c r="F131" i="6" s="1"/>
  <c r="F119" i="6"/>
  <c r="F132" i="6" s="1"/>
  <c r="F116" i="6"/>
  <c r="F109" i="6"/>
  <c r="F108" i="6"/>
  <c r="K108" i="6" s="1"/>
  <c r="F110" i="6" l="1"/>
  <c r="F22" i="6" s="1"/>
  <c r="F118" i="6"/>
  <c r="K118" i="6" s="1"/>
  <c r="E57" i="6"/>
  <c r="E56" i="6"/>
  <c r="E27" i="6" s="1"/>
  <c r="E28" i="6"/>
  <c r="E58" i="6"/>
  <c r="E29" i="6" s="1"/>
  <c r="E120" i="6"/>
  <c r="E119" i="6"/>
  <c r="E118" i="6" s="1"/>
  <c r="J118" i="6" s="1"/>
  <c r="E108" i="6"/>
  <c r="J108" i="6" s="1"/>
  <c r="F58" i="6"/>
  <c r="F29" i="6" s="1"/>
  <c r="F57" i="6"/>
  <c r="F28" i="6" s="1"/>
  <c r="F56" i="6"/>
  <c r="F27" i="6" s="1"/>
  <c r="F53" i="6"/>
  <c r="G53" i="6"/>
  <c r="H53" i="6"/>
  <c r="I53" i="6"/>
  <c r="F52" i="6"/>
  <c r="F97" i="6" s="1"/>
  <c r="G52" i="6"/>
  <c r="H52" i="6"/>
  <c r="I52" i="6"/>
  <c r="E53" i="6"/>
  <c r="E52" i="6"/>
  <c r="G51" i="6"/>
  <c r="H51" i="6"/>
  <c r="I51" i="6"/>
  <c r="I50" i="6" s="1"/>
  <c r="E51" i="6"/>
  <c r="N50" i="6" l="1"/>
  <c r="N51" i="6" s="1"/>
  <c r="N61" i="6"/>
  <c r="N64" i="6"/>
  <c r="E110" i="6"/>
  <c r="E22" i="6" s="1"/>
  <c r="E109" i="6"/>
  <c r="E116" i="6"/>
  <c r="H50" i="6"/>
  <c r="G50" i="6"/>
  <c r="F98" i="6"/>
  <c r="F50" i="6"/>
  <c r="E50" i="6"/>
  <c r="D48" i="6"/>
  <c r="D47" i="6"/>
  <c r="F34" i="6"/>
  <c r="F48" i="6" s="1"/>
  <c r="F33" i="6"/>
  <c r="G34" i="6"/>
  <c r="G48" i="6" s="1"/>
  <c r="H34" i="6"/>
  <c r="I34" i="6"/>
  <c r="G33" i="6"/>
  <c r="H33" i="6"/>
  <c r="I33" i="6"/>
  <c r="I47" i="6" s="1"/>
  <c r="E34" i="6"/>
  <c r="E48" i="6" s="1"/>
  <c r="E33" i="6"/>
  <c r="E47" i="6" s="1"/>
  <c r="L26" i="3"/>
  <c r="M26" i="3"/>
  <c r="N26" i="3"/>
  <c r="O26" i="3"/>
  <c r="P26" i="3"/>
  <c r="K26" i="3"/>
  <c r="L31" i="3"/>
  <c r="M31" i="3"/>
  <c r="N31" i="3"/>
  <c r="O31" i="3"/>
  <c r="P31" i="3"/>
  <c r="K31" i="3"/>
  <c r="P32" i="3" l="1"/>
  <c r="N32" i="3"/>
  <c r="L32" i="3"/>
  <c r="G47" i="6"/>
  <c r="G18" i="6"/>
  <c r="F47" i="6"/>
  <c r="F18" i="6"/>
  <c r="J64" i="6"/>
  <c r="J50" i="6"/>
  <c r="J51" i="6" s="1"/>
  <c r="J61" i="6"/>
  <c r="J93" i="6"/>
  <c r="M50" i="6"/>
  <c r="M51" i="6" s="1"/>
  <c r="M61" i="6"/>
  <c r="M64" i="6"/>
  <c r="K32" i="3"/>
  <c r="O32" i="3"/>
  <c r="M32" i="3"/>
  <c r="F31" i="6"/>
  <c r="K31" i="6" s="1"/>
  <c r="H47" i="6"/>
  <c r="H31" i="6"/>
  <c r="M31" i="6" s="1"/>
  <c r="H18" i="6"/>
  <c r="K50" i="6"/>
  <c r="K51" i="6" s="1"/>
  <c r="K61" i="6"/>
  <c r="K64" i="6"/>
  <c r="L50" i="6"/>
  <c r="L51" i="6" s="1"/>
  <c r="L61" i="6"/>
  <c r="L64" i="6"/>
  <c r="E18" i="6"/>
  <c r="E31" i="6"/>
  <c r="J31" i="6" s="1"/>
  <c r="I31" i="6"/>
  <c r="N31" i="6" s="1"/>
  <c r="I48" i="6"/>
  <c r="G31" i="6"/>
  <c r="L31" i="6" s="1"/>
  <c r="H48" i="6"/>
  <c r="F26" i="6"/>
  <c r="G26" i="6"/>
  <c r="E26" i="6"/>
  <c r="H26" i="6"/>
  <c r="G19" i="6" l="1"/>
  <c r="G16" i="6" s="1"/>
  <c r="F19" i="6"/>
  <c r="F16" i="6" s="1"/>
  <c r="H19" i="6"/>
  <c r="H16" i="6" s="1"/>
  <c r="E19" i="6"/>
  <c r="E16" i="6" s="1"/>
</calcChain>
</file>

<file path=xl/comments1.xml><?xml version="1.0" encoding="utf-8"?>
<comments xmlns="http://schemas.openxmlformats.org/spreadsheetml/2006/main">
  <authors>
    <author>new2</author>
  </authors>
  <commentList>
    <comment ref="A31" authorId="0" shapeId="0">
      <text>
        <r>
          <rPr>
            <b/>
            <sz val="9"/>
            <color indexed="81"/>
            <rFont val="Tahoma"/>
            <family val="2"/>
            <charset val="204"/>
          </rPr>
          <t>new2: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new2</author>
  </authors>
  <commentList>
    <comment ref="A27" authorId="0" shapeId="0">
      <text>
        <r>
          <rPr>
            <b/>
            <sz val="9"/>
            <color indexed="81"/>
            <rFont val="Tahoma"/>
            <family val="2"/>
            <charset val="204"/>
          </rPr>
          <t>new2: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new2</author>
  </authors>
  <commentList>
    <comment ref="A27" authorId="0" shapeId="0">
      <text>
        <r>
          <rPr>
            <b/>
            <sz val="9"/>
            <color indexed="81"/>
            <rFont val="Tahoma"/>
            <family val="2"/>
            <charset val="204"/>
          </rPr>
          <t>new2: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<sst xmlns="http://schemas.openxmlformats.org/spreadsheetml/2006/main" count="440" uniqueCount="231">
  <si>
    <t>№ п/п</t>
  </si>
  <si>
    <t xml:space="preserve">Мероприятия по организации оздоровительной кампании </t>
  </si>
  <si>
    <t>Итого:</t>
  </si>
  <si>
    <t>Мероприятия по обеспечению деятельности (оказание услуг) дошкольных образовательных учреждений</t>
  </si>
  <si>
    <t>2.1</t>
  </si>
  <si>
    <t>Мероприятия по обеспечению деятельности (оказание услуг) школ</t>
  </si>
  <si>
    <t>2.2</t>
  </si>
  <si>
    <t>Мероприятия по организации отдыха детей и подростков в каникулярное время в лагерях дневного пребывания детей</t>
  </si>
  <si>
    <t>Мероприятия по замене оконных блоков в муниципальных образовательных организациях</t>
  </si>
  <si>
    <t>3.1</t>
  </si>
  <si>
    <t>3.2</t>
  </si>
  <si>
    <t>2</t>
  </si>
  <si>
    <t>3</t>
  </si>
  <si>
    <t>ПРОГНОЗ</t>
  </si>
  <si>
    <t>Наименование муниципальной услуги (работы)</t>
  </si>
  <si>
    <t>Наименование показателя объема муниципальной услуги (работы)</t>
  </si>
  <si>
    <t>Значение показателя объема муниципальной услуги (работы) по годам</t>
  </si>
  <si>
    <t xml:space="preserve">II. Подпрограмма 2                          </t>
  </si>
  <si>
    <t>"Развитие общего и дополнительного образования в Левокумском муниципальном районе Ставропольского края"</t>
  </si>
  <si>
    <t>1</t>
  </si>
  <si>
    <t xml:space="preserve">Реализация основных общеобразовательных программ начального общего образования </t>
  </si>
  <si>
    <t>290</t>
  </si>
  <si>
    <t>280</t>
  </si>
  <si>
    <t>282</t>
  </si>
  <si>
    <t>312</t>
  </si>
  <si>
    <t>327</t>
  </si>
  <si>
    <t xml:space="preserve">Реализация основных общеобразовательных программ основного общего образования </t>
  </si>
  <si>
    <t>Реализация основных общеобразовательных программ среднего общего образования в т.ч.</t>
  </si>
  <si>
    <t>Обеспечение деятельности (оказание услуг) школ-детских садов, школ начальных, неполных средних и средних</t>
  </si>
  <si>
    <t>тыс.руб.</t>
  </si>
  <si>
    <t>Расходы бюджетов муниципальных районов на вополнение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</si>
  <si>
    <t>Мероприятия по организации оздоровительной кампании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</si>
  <si>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</t>
  </si>
  <si>
    <t>ИТОГО</t>
  </si>
  <si>
    <t xml:space="preserve">                                                             III. Подпрограмма 3                                                                                                                              </t>
  </si>
  <si>
    <t>"Организация питания воспитанников и обучающихся образовательных организаций Левокумского муниципального района Ставропольского края"</t>
  </si>
  <si>
    <t>Мероприятия по организации питания обучающихся в образовательных организациях.</t>
  </si>
  <si>
    <t>Всего:</t>
  </si>
  <si>
    <t>694</t>
  </si>
  <si>
    <t>696</t>
  </si>
  <si>
    <t>РЕСУРСНОЕ ОБЕСПЕЧЕНИЕ</t>
  </si>
  <si>
    <t>реализации муниципальной программы за счет средств бюджета Левокумского муниципального района Ставропольского края</t>
  </si>
  <si>
    <t>Наменование программы, подпрограммы программы,основного пероприятия подпрограммы программы</t>
  </si>
  <si>
    <t>Целевая статья расходов</t>
  </si>
  <si>
    <t xml:space="preserve">программа </t>
  </si>
  <si>
    <t>подпрограмма</t>
  </si>
  <si>
    <t>направление расходов</t>
  </si>
  <si>
    <t>Ответственный исполнитель, соисполнитель программы, подпрограммы программы</t>
  </si>
  <si>
    <t>расходы по годам (тыс.руб.)</t>
  </si>
  <si>
    <t>"Развитие образования в Левокумском муниципальном районе Ставропольского края на 2017-2022 годы" всего:</t>
  </si>
  <si>
    <t>Администрация Левокумского муниципального района Ставропольского края, в том числе:</t>
  </si>
  <si>
    <t>Отдел образования администрации Левокумского муниципального района</t>
  </si>
  <si>
    <t>Общеобразовательные учреждения муниципального района</t>
  </si>
  <si>
    <t>Детские дошкольные учреждения</t>
  </si>
  <si>
    <t>Учреждения дополнительного образования муниципального района</t>
  </si>
  <si>
    <t>МКУ ДО ООЦ "Светлячок", общеодразовательные учреждения муниципального района</t>
  </si>
  <si>
    <t>"Развитие дошкольного образования в Левокумском муниципальном районе Ставропольского края всего:</t>
  </si>
  <si>
    <t>в том числе следующие основные мероприятия подпрограммы:</t>
  </si>
  <si>
    <t>Замена оконных блоков в МКДОУ " Детский сад № 5"</t>
  </si>
  <si>
    <t>2.2.1</t>
  </si>
  <si>
    <t>"Развитие общего и  дополнительного  образования в Левокумском муниципальном районе Ставропольского края всего:</t>
  </si>
  <si>
    <t>Общеобразовательные учреждения муниципального образования</t>
  </si>
  <si>
    <t>МКУ ДО ООЦ "Светлячок"</t>
  </si>
  <si>
    <t>3.3</t>
  </si>
  <si>
    <t>3.4</t>
  </si>
  <si>
    <t>3.4.1</t>
  </si>
  <si>
    <t>Замена оконных блоков в МКОУ " СОШ № 5"</t>
  </si>
  <si>
    <t>3.4.2</t>
  </si>
  <si>
    <t>Замена оконных блоков в МКОУ " СОШ № 11"</t>
  </si>
  <si>
    <t>3.4.3</t>
  </si>
  <si>
    <t>Замена оконных блоков в МКОУ " СОШ № 14"</t>
  </si>
  <si>
    <t>3.5</t>
  </si>
  <si>
    <t>Учреждения дополнительного образования детей муниципального образования</t>
  </si>
  <si>
    <t>3.6</t>
  </si>
  <si>
    <t>3.5.1</t>
  </si>
  <si>
    <t>Замена оконных блоков в МКУ ДО ООЦ "Светлячок"</t>
  </si>
  <si>
    <t>Мероприятия по созданию в общеобразовательных организациях, расположенных в сельской местности, условий для занятий физической культурой и спортом</t>
  </si>
  <si>
    <t>4.1</t>
  </si>
  <si>
    <t>Мероприятия по организации питания обучающихся в образовательных огранизациях</t>
  </si>
  <si>
    <t>5</t>
  </si>
  <si>
    <t>Отдел образования Леокумского муниципального района Ставропольского края</t>
  </si>
  <si>
    <t>5.1</t>
  </si>
  <si>
    <t>Мероприятия по обеспечению функционирования отдела образования</t>
  </si>
  <si>
    <t>5.2</t>
  </si>
  <si>
    <t>Мероприятия по обеспечению гарантий муниципальных служащих в соответствии с законодательством Ставропольского края</t>
  </si>
  <si>
    <t>5.3</t>
  </si>
  <si>
    <t>Мероприятия по обеспечению деятельности (оказание услуг) учебно-методических кабинетов</t>
  </si>
  <si>
    <t>МКУ " ИМЦСО ЛМР СК"</t>
  </si>
  <si>
    <t>5.4</t>
  </si>
  <si>
    <t>Мероприятия по обеспечению деятельности МКУ "Финансово-хозяйственного центра системы образования Левокумского муниципального района</t>
  </si>
  <si>
    <t>МКУ "ФХЦСО ЛМР СК"</t>
  </si>
  <si>
    <t>РЕСУРСНОЕ ОБЕСПЕЧЕНИЕ И ПРОГНОЗНАЯ (СПРАВОЧНАЯ) ОЦЕНКА</t>
  </si>
  <si>
    <t>расходов федерального бюджета, бюджета Ставропольского края, бюджета муницпального района, бюджетов муниципальных образований Левокумского района на реализацию целей муниципальной программы_________________________________</t>
  </si>
  <si>
    <t>Источники ресурсного обеспечения по ответственному исполнителю,соисполнителю программы, подпрограммы программы, основному мероприятию подпрограммы программы</t>
  </si>
  <si>
    <t>Прогнозная (справочная)оценка расходов по годам (тыс.руб.)</t>
  </si>
  <si>
    <t>Средства федерального бюджета</t>
  </si>
  <si>
    <t>Соедства бюджета Ставропольского края (далее-краевой бюджет)</t>
  </si>
  <si>
    <t>Средства бюджета Левокумского муниципального района Ставропльского края*(далее-бюджет муниципального района)</t>
  </si>
  <si>
    <t>в т.ч. предусмотренные:</t>
  </si>
  <si>
    <t>Ответственные исполнители</t>
  </si>
  <si>
    <t>Отдел образования администрации Левокумского муниципального района Ставропольского края</t>
  </si>
  <si>
    <t>МКУ "ИМЦСО ЛМР СК"</t>
  </si>
  <si>
    <t xml:space="preserve">Детские дошкольные учреждения </t>
  </si>
  <si>
    <t xml:space="preserve">Общеобразовательные учреждения муниципального образования </t>
  </si>
  <si>
    <t>МКУ ДО "ООЦ Светлячок", общеобразовательные учреждения муниципального образования</t>
  </si>
  <si>
    <t>Подпрограмма 1</t>
  </si>
  <si>
    <t>"Развитие дошкольного образования в Левокумском муниципальном районе Ставропольского края", всего</t>
  </si>
  <si>
    <t xml:space="preserve">Средства краевого бюджета </t>
  </si>
  <si>
    <t>63376,77</t>
  </si>
  <si>
    <t>Средства бюджета муниципального района,</t>
  </si>
  <si>
    <t>57929,17</t>
  </si>
  <si>
    <t>Мероприятия по обеспечению государственных гарантий реализации прав на получение общедоступного и бесплатного дошкольного образования в муниципальных образовательных организациях;</t>
  </si>
  <si>
    <t>2.3</t>
  </si>
  <si>
    <t>Мероприятия по выплате компенсации части родительской платы за содержание ребенка в дошкольных образовательных организациях, реализующую основную общеобразовательную программу дошкольного образования</t>
  </si>
  <si>
    <t>2.4</t>
  </si>
  <si>
    <t>Мероприятия по предоставлению мер социальной поддержки по оплате жилых помещений, отопления освещения педагорическим работника дошкольных образовательных организаций</t>
  </si>
  <si>
    <t>2.5</t>
  </si>
  <si>
    <t>2.5.1</t>
  </si>
  <si>
    <t>Замена оконных блоков в МКДОУ "Детский сад № 5"</t>
  </si>
  <si>
    <t>Итого по программе в разрезе бюджетов:</t>
  </si>
  <si>
    <t>Подпрограмма 2</t>
  </si>
  <si>
    <t>"Развитие общего и дополнительного образования в Левокумском муниципальном районе Ставропольского края" всего</t>
  </si>
  <si>
    <t>4</t>
  </si>
  <si>
    <t>6</t>
  </si>
  <si>
    <t>Мероприятие по обеспечению деятельности (оказание услуг) школ</t>
  </si>
  <si>
    <t>Мероприятия по обеспечению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и организациях дополнительного образования детей</t>
  </si>
  <si>
    <t xml:space="preserve">Мероприятия по организации отдыха детей и подростков в каникулярное время в лагерях дневного пребывания детей </t>
  </si>
  <si>
    <t>Средства бюджета муниципального района</t>
  </si>
  <si>
    <t>3.7</t>
  </si>
  <si>
    <t>3.8</t>
  </si>
  <si>
    <t>3.9</t>
  </si>
  <si>
    <t>Замена оконных блоков в МКОУ "СОШ № 5"</t>
  </si>
  <si>
    <t>3.5.2</t>
  </si>
  <si>
    <t>Замена оконных блоков в МКОУ "СОШ № 11"</t>
  </si>
  <si>
    <t>3.5.3</t>
  </si>
  <si>
    <t>Замена оконных блоков в МКОУ "ООШ № 14"</t>
  </si>
  <si>
    <t>Мероприятия по замене оконных блоков в муниципальных образовательных организациях дополнительного образования детей</t>
  </si>
  <si>
    <t>3.6.1</t>
  </si>
  <si>
    <t>Мероприятия по созданию в общеобразовательных организациях, расположенных в сельской месности, условий для занятий физической культурой и спортом</t>
  </si>
  <si>
    <t>3.7.1</t>
  </si>
  <si>
    <t>Капитальный ремонт спортивного зала в МКОУ СОШ № 7</t>
  </si>
  <si>
    <t>3.7.2</t>
  </si>
  <si>
    <t>Создание спортивного клуба в МКОУ СОШ № 6</t>
  </si>
  <si>
    <t>Мероприятия по проведению работ по ремонту кровель в муниципальных общеобразовательных организациях</t>
  </si>
  <si>
    <t>Капитальный ремонт кровли МКОУ СОШ № 6</t>
  </si>
  <si>
    <t>Мероприятия по предоставлению мер социальной поддержки по оплате жилых помещений, отопления освещения педагорическим работникам общеобразовательных организаций и организаций дополнительного образования детей</t>
  </si>
  <si>
    <t>3.10</t>
  </si>
  <si>
    <t>Мероприятия по обеспечению деятельности (оказание услуг)учреждений по внешкольной работе с детьми</t>
  </si>
  <si>
    <t>3.11</t>
  </si>
  <si>
    <t>Мероприятия, направленных на повышение заработной платы педагогических работников муниципальных образовательных организаций дополнительного образования детей</t>
  </si>
  <si>
    <t xml:space="preserve">Итого по подпрограмме в разрезе бюджетов </t>
  </si>
  <si>
    <t>Подпрограмма 3</t>
  </si>
  <si>
    <t>Мероприятия по организации питания обучающихся образовательных организациях</t>
  </si>
  <si>
    <t>Подпрограмма 4</t>
  </si>
  <si>
    <t>Мероприятия по  созданию условий в образовательных организациях для детей, нуждающихся в психологопедагогической и медикосоциальной помощи</t>
  </si>
  <si>
    <t>Мероприятия по выплате денежных средств на содержание ребенка опекуну (попечителю)</t>
  </si>
  <si>
    <t>Мероприятия по выплате единовременных пособий усыновителям</t>
  </si>
  <si>
    <t>Программа 5</t>
  </si>
  <si>
    <t>Обеспечение реализации муниципальной программы Левокумского муниципального района Ставрпольского края "Развитие программы" всего</t>
  </si>
  <si>
    <t xml:space="preserve">Средства бюджета муниципального района </t>
  </si>
  <si>
    <t>6.1</t>
  </si>
  <si>
    <t>6.2</t>
  </si>
  <si>
    <t>6.3</t>
  </si>
  <si>
    <t>6.4</t>
  </si>
  <si>
    <t>Мероприятия по обеспечению деятельности МКУ "Финансово-хозяйственного центра системы образования Левокумского муниципального района"</t>
  </si>
  <si>
    <t xml:space="preserve">Поддержка детей с ограниченными возможностями здоровья, детей - инвалидов, детей, нуждающихся в длительном лечении, детей и подростков с девиантным поведением,детей-сирот и детей, оставшихся без попечения родителей в Левокумском муниципальном районе Ставропольского края " всего </t>
  </si>
  <si>
    <t>Мероприятия по выплате на содержание детей-сирот и детей, оставшихся без попечения родителей, в приемных семьях,а так же на вознаграждение, причитающееся приемным родителям</t>
  </si>
  <si>
    <t>Меропрития по замене оконных блоков в дошкольных муниципальных образовательных организациях</t>
  </si>
  <si>
    <t xml:space="preserve">Мероприятия по замене оконных блоков в муниципальных образовательных организациях дополнительного образования </t>
  </si>
  <si>
    <t>"Обеспечение реализации муниципальной программы Левокумского муниципального района Ставропольского края Развитие образования в Левокумском муниципальном районе Ставропольского края на 2017-2022 годы" всего:</t>
  </si>
  <si>
    <t>Расходы бюджета муниципального района на оказание муниципальной услуги (выполнение работ) по годам                         ( тыс. руб)</t>
  </si>
  <si>
    <t>сводных показателей муниципальных заданий на оказание муниципальных услуг (выполнение работ) муниципальными учреждениями Левокумского  муниципального района Ставропольского края по муниципальной программе                                                                                                                        МБОУ СОШ № 1____________________________________</t>
  </si>
  <si>
    <t>Капитальный ремонт спортивного зала в МКОУ СОШ № 7 с. Величаевское</t>
  </si>
  <si>
    <t>Создание спортивного клуба  в МКОУ СОШ № 6 п.Заря</t>
  </si>
  <si>
    <t>3.6.2</t>
  </si>
  <si>
    <t>Мероприятия по проведение работ по ремонту кровель в муниципальных общеобразовательных организациях</t>
  </si>
  <si>
    <t>Капитальный ремонт кровли МКОУ СОШ № 6  п. Заря</t>
  </si>
  <si>
    <t>Мероприятия по обеспечению деятельности (оказанию услуг) учреждений по внешкольной работе с детьми</t>
  </si>
  <si>
    <t>Мероприятия, направленные на повышение заработной платы педагогических работников муниципальных образовательных организаций дополнительного образования детей</t>
  </si>
  <si>
    <t>Образовательные учреждения муниципального образования</t>
  </si>
  <si>
    <t>Мероприятия по замене оконных блоков в дошкольных муниципальных образовательных организациях</t>
  </si>
  <si>
    <t>Мероприятия , направленные на приобретение  новогодних подарков учащимся начальных классов общеобразовательных организаций</t>
  </si>
  <si>
    <t>3.12</t>
  </si>
  <si>
    <t>«Организация питания воспитанников и обучающихся образовательных организаций Левокумского муниципального района Ставропольского края на 2017-2022 годы» , всего:</t>
  </si>
  <si>
    <t xml:space="preserve">Мероприятия по организации горячего  питания  обучающихся и воспитанников  образовательных организаций Левокумского муниципального района Ставропольского края </t>
  </si>
  <si>
    <t>4.1.1</t>
  </si>
  <si>
    <t>4.1.2</t>
  </si>
  <si>
    <t xml:space="preserve">Мероприятия по организации горячего  питания  воспитанников  в дошкольных образовательных организациях </t>
  </si>
  <si>
    <t>"Организация питания воспитанников и обучающихся образовательных организаций Левокумского муниципального района Ставропольского края на 2017-2022 годы ", всего</t>
  </si>
  <si>
    <t>Мероприятия по организации горячего питания обучающихся и воспитанников образовательных организаций Левокумского муниципального района Ставропольского края</t>
  </si>
  <si>
    <t xml:space="preserve">Мероприятия по организации горячего питания  воспитанников в дошкольных  образовательных организациях </t>
  </si>
  <si>
    <t>031000000</t>
  </si>
  <si>
    <t>031010000</t>
  </si>
  <si>
    <t>0310111130</t>
  </si>
  <si>
    <t>03101S6690</t>
  </si>
  <si>
    <t>032000000</t>
  </si>
  <si>
    <t>032010000</t>
  </si>
  <si>
    <t>032020000</t>
  </si>
  <si>
    <t>032030000</t>
  </si>
  <si>
    <t>032040000</t>
  </si>
  <si>
    <t>0320111140</t>
  </si>
  <si>
    <t>0320311540</t>
  </si>
  <si>
    <t>0320420910</t>
  </si>
  <si>
    <t>03201S6690</t>
  </si>
  <si>
    <t>03203S6690</t>
  </si>
  <si>
    <t>032E000000</t>
  </si>
  <si>
    <t>032E250970</t>
  </si>
  <si>
    <t>03201S7300</t>
  </si>
  <si>
    <t>0320211150</t>
  </si>
  <si>
    <t>03202S7080</t>
  </si>
  <si>
    <t>033000000</t>
  </si>
  <si>
    <t>033010000</t>
  </si>
  <si>
    <t>0330120550</t>
  </si>
  <si>
    <t>033020000</t>
  </si>
  <si>
    <t>0330220560</t>
  </si>
  <si>
    <t>035000000</t>
  </si>
  <si>
    <t>035010000</t>
  </si>
  <si>
    <t>035020000</t>
  </si>
  <si>
    <t>035030000</t>
  </si>
  <si>
    <t>035040000</t>
  </si>
  <si>
    <t>0350110010</t>
  </si>
  <si>
    <t>0350210050</t>
  </si>
  <si>
    <t>0350311300</t>
  </si>
  <si>
    <t>0350411310</t>
  </si>
  <si>
    <t>ПРИЛОЖЕНИЕ 3</t>
  </si>
  <si>
    <t>к постановлению администрации</t>
  </si>
  <si>
    <t>Левокумского муниципального</t>
  </si>
  <si>
    <t>района Ставропольского края</t>
  </si>
  <si>
    <t>ПРИЛОЖЕНИЕ 2</t>
  </si>
  <si>
    <t>ПРИЛОЖЕНИЕ 4</t>
  </si>
  <si>
    <t>от 25 февраля 2019 года № 153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</si>
</sst>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wrapText="1"/>
    </xf>
    <xf numFmtId="2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left" vertical="center"/>
    </xf>
    <xf numFmtId="0" fontId="0" fillId="0" borderId="0" xfId="0" applyBorder="1" applyAlignment="1">
      <alignment horizontal="left"/>
    </xf>
    <xf numFmtId="2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2" fontId="2" fillId="0" borderId="0" xfId="0" applyNumberFormat="1" applyFont="1" applyBorder="1" applyAlignment="1">
      <alignment vertical="center"/>
    </xf>
    <xf numFmtId="2" fontId="10" fillId="0" borderId="0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/>
    </xf>
    <xf numFmtId="2" fontId="2" fillId="0" borderId="0" xfId="0" applyNumberFormat="1" applyFont="1" applyBorder="1" applyAlignment="1">
      <alignment horizontal="right" vertical="center"/>
    </xf>
    <xf numFmtId="1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vertical="center"/>
    </xf>
    <xf numFmtId="2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/>
    </xf>
    <xf numFmtId="2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vertical="top" wrapText="1"/>
    </xf>
    <xf numFmtId="2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/>
    </xf>
    <xf numFmtId="49" fontId="2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justify"/>
    </xf>
    <xf numFmtId="1" fontId="3" fillId="0" borderId="0" xfId="0" applyNumberFormat="1" applyFont="1" applyBorder="1" applyAlignment="1">
      <alignment vertical="center"/>
    </xf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49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vertical="center" wrapText="1"/>
    </xf>
    <xf numFmtId="2" fontId="9" fillId="0" borderId="0" xfId="0" applyNumberFormat="1" applyFont="1" applyBorder="1" applyAlignment="1">
      <alignment horizontal="center" vertical="center"/>
    </xf>
    <xf numFmtId="2" fontId="10" fillId="0" borderId="0" xfId="0" applyNumberFormat="1" applyFont="1" applyBorder="1" applyAlignment="1">
      <alignment horizontal="center" vertical="center"/>
    </xf>
    <xf numFmtId="2" fontId="9" fillId="0" borderId="0" xfId="0" applyNumberFormat="1" applyFont="1" applyBorder="1" applyAlignment="1">
      <alignment wrapText="1"/>
    </xf>
    <xf numFmtId="1" fontId="10" fillId="0" borderId="0" xfId="0" applyNumberFormat="1" applyFont="1" applyBorder="1" applyAlignment="1">
      <alignment vertical="center" wrapText="1"/>
    </xf>
    <xf numFmtId="1" fontId="10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/>
    <xf numFmtId="2" fontId="2" fillId="0" borderId="0" xfId="0" applyNumberFormat="1" applyFont="1"/>
    <xf numFmtId="49" fontId="2" fillId="0" borderId="0" xfId="0" applyNumberFormat="1" applyFont="1"/>
    <xf numFmtId="0" fontId="2" fillId="0" borderId="0" xfId="0" applyFont="1" applyAlignment="1">
      <alignment horizontal="left"/>
    </xf>
    <xf numFmtId="2" fontId="2" fillId="2" borderId="0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left" vertical="center"/>
    </xf>
    <xf numFmtId="2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vertical="top"/>
    </xf>
    <xf numFmtId="0" fontId="11" fillId="0" borderId="0" xfId="0" applyFont="1" applyBorder="1" applyAlignment="1">
      <alignment vertical="center" wrapText="1"/>
    </xf>
    <xf numFmtId="0" fontId="2" fillId="0" borderId="0" xfId="0" applyFont="1" applyBorder="1" applyAlignment="1"/>
    <xf numFmtId="0" fontId="11" fillId="0" borderId="0" xfId="0" applyFont="1" applyBorder="1" applyAlignment="1">
      <alignment vertical="top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vertical="center" wrapText="1"/>
    </xf>
    <xf numFmtId="2" fontId="10" fillId="0" borderId="0" xfId="0" applyNumberFormat="1" applyFont="1" applyBorder="1" applyAlignment="1">
      <alignment vertical="center" wrapText="1"/>
    </xf>
    <xf numFmtId="2" fontId="2" fillId="2" borderId="0" xfId="0" applyNumberFormat="1" applyFont="1" applyFill="1" applyBorder="1" applyAlignment="1">
      <alignment vertical="center" wrapText="1"/>
    </xf>
    <xf numFmtId="2" fontId="2" fillId="0" borderId="0" xfId="0" applyNumberFormat="1" applyFont="1" applyBorder="1" applyAlignment="1">
      <alignment horizontal="left" wrapText="1"/>
    </xf>
    <xf numFmtId="2" fontId="10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2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2" fontId="3" fillId="0" borderId="0" xfId="0" applyNumberFormat="1" applyFont="1" applyBorder="1" applyAlignment="1">
      <alignment horizontal="left" wrapText="1"/>
    </xf>
    <xf numFmtId="1" fontId="3" fillId="0" borderId="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top"/>
    </xf>
    <xf numFmtId="1" fontId="10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right" vertical="top"/>
    </xf>
    <xf numFmtId="49" fontId="9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top"/>
    </xf>
    <xf numFmtId="0" fontId="9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center" vertical="center"/>
    </xf>
    <xf numFmtId="0" fontId="1" fillId="0" borderId="0" xfId="0" applyFont="1"/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" fontId="2" fillId="0" borderId="0" xfId="0" applyNumberFormat="1" applyFont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left" vertical="center" wrapText="1"/>
    </xf>
    <xf numFmtId="2" fontId="10" fillId="0" borderId="0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62"/>
  <sheetViews>
    <sheetView workbookViewId="0">
      <selection activeCell="M6" sqref="M6:P6"/>
    </sheetView>
  </sheetViews>
  <sheetFormatPr defaultRowHeight="15" x14ac:dyDescent="0.25"/>
  <cols>
    <col min="1" max="1" width="6.140625" customWidth="1"/>
    <col min="2" max="2" width="33" customWidth="1"/>
    <col min="3" max="3" width="9.7109375" customWidth="1"/>
    <col min="4" max="4" width="7.5703125" customWidth="1"/>
    <col min="5" max="5" width="7.85546875" customWidth="1"/>
    <col min="6" max="6" width="6.7109375" customWidth="1"/>
    <col min="7" max="7" width="8.42578125" customWidth="1"/>
    <col min="8" max="8" width="2.85546875" hidden="1" customWidth="1"/>
    <col min="9" max="9" width="7.42578125" customWidth="1"/>
    <col min="10" max="10" width="8.28515625" customWidth="1"/>
    <col min="11" max="12" width="8.5703125" customWidth="1"/>
    <col min="13" max="13" width="8.85546875" customWidth="1"/>
    <col min="14" max="14" width="9.7109375" customWidth="1"/>
    <col min="15" max="15" width="9.140625" customWidth="1"/>
    <col min="16" max="16" width="11.5703125" customWidth="1"/>
  </cols>
  <sheetData>
    <row r="1" spans="1:16" ht="18.75" x14ac:dyDescent="0.3">
      <c r="A1" s="1"/>
      <c r="B1" s="1"/>
      <c r="C1" s="1"/>
      <c r="D1" s="1"/>
      <c r="E1" s="1"/>
      <c r="I1" s="1"/>
      <c r="M1" s="102" t="s">
        <v>228</v>
      </c>
      <c r="N1" s="102"/>
      <c r="O1" s="102"/>
      <c r="P1" s="102"/>
    </row>
    <row r="2" spans="1:16" ht="18.75" x14ac:dyDescent="0.3">
      <c r="A2" s="1"/>
      <c r="B2" s="1"/>
      <c r="C2" s="1"/>
      <c r="D2" s="1"/>
      <c r="E2" s="1"/>
      <c r="I2" s="1"/>
    </row>
    <row r="3" spans="1:16" ht="18.75" x14ac:dyDescent="0.3">
      <c r="A3" s="1"/>
      <c r="B3" s="1"/>
      <c r="C3" s="1"/>
      <c r="D3" s="1"/>
      <c r="E3" s="1"/>
      <c r="I3" s="1"/>
      <c r="M3" s="102" t="s">
        <v>225</v>
      </c>
      <c r="N3" s="102"/>
      <c r="O3" s="102"/>
      <c r="P3" s="102"/>
    </row>
    <row r="4" spans="1:16" ht="18.75" x14ac:dyDescent="0.3">
      <c r="A4" s="1"/>
      <c r="B4" s="1"/>
      <c r="C4" s="1"/>
      <c r="D4" s="1"/>
      <c r="E4" s="1"/>
      <c r="F4" s="102"/>
      <c r="G4" s="102"/>
      <c r="H4" s="102"/>
      <c r="I4" s="1"/>
      <c r="M4" s="102" t="s">
        <v>226</v>
      </c>
      <c r="N4" s="102"/>
      <c r="O4" s="102"/>
      <c r="P4" s="102"/>
    </row>
    <row r="5" spans="1:16" ht="18.75" x14ac:dyDescent="0.3">
      <c r="A5" s="1"/>
      <c r="B5" s="1"/>
      <c r="C5" s="1"/>
      <c r="D5" s="1"/>
      <c r="E5" s="1"/>
      <c r="F5" s="1"/>
      <c r="G5" s="1"/>
      <c r="H5" s="1"/>
      <c r="I5" s="1"/>
      <c r="M5" s="102" t="s">
        <v>227</v>
      </c>
      <c r="N5" s="102"/>
      <c r="O5" s="102"/>
      <c r="P5" s="102"/>
    </row>
    <row r="6" spans="1:16" ht="18.75" x14ac:dyDescent="0.3">
      <c r="A6" s="1"/>
      <c r="B6" s="1"/>
      <c r="C6" s="1"/>
      <c r="D6" s="1"/>
      <c r="E6" s="1"/>
      <c r="F6" s="1"/>
      <c r="G6" s="1"/>
      <c r="H6" s="1"/>
      <c r="I6" s="1"/>
      <c r="M6" s="102" t="s">
        <v>230</v>
      </c>
      <c r="N6" s="122"/>
      <c r="O6" s="122"/>
      <c r="P6" s="122"/>
    </row>
    <row r="7" spans="1:16" ht="21.75" customHeight="1" x14ac:dyDescent="0.3">
      <c r="A7" s="120" t="s">
        <v>13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</row>
    <row r="8" spans="1:16" ht="2.25" customHeight="1" x14ac:dyDescent="0.25">
      <c r="A8" s="121" t="s">
        <v>171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</row>
    <row r="9" spans="1:16" ht="12" customHeight="1" x14ac:dyDescent="0.25">
      <c r="A9" s="121"/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</row>
    <row r="10" spans="1:16" ht="33" customHeight="1" x14ac:dyDescent="0.25">
      <c r="A10" s="121"/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</row>
    <row r="11" spans="1:16" ht="18.75" x14ac:dyDescent="0.3">
      <c r="A11" s="118"/>
      <c r="B11" s="118"/>
      <c r="C11" s="118"/>
      <c r="D11" s="118"/>
      <c r="E11" s="118"/>
      <c r="F11" s="118"/>
      <c r="G11" s="118"/>
      <c r="H11" s="118"/>
      <c r="I11" s="1"/>
    </row>
    <row r="12" spans="1:16" ht="18.75" x14ac:dyDescent="0.3">
      <c r="A12" s="3"/>
      <c r="B12" s="3"/>
      <c r="C12" s="3"/>
      <c r="D12" s="3"/>
      <c r="E12" s="3"/>
      <c r="F12" s="3"/>
      <c r="G12" s="3"/>
      <c r="H12" s="3"/>
      <c r="I12" s="1"/>
    </row>
    <row r="13" spans="1:16" s="11" customFormat="1" ht="40.5" customHeight="1" x14ac:dyDescent="0.25">
      <c r="A13" s="111" t="s">
        <v>0</v>
      </c>
      <c r="B13" s="111" t="s">
        <v>14</v>
      </c>
      <c r="C13" s="112" t="s">
        <v>15</v>
      </c>
      <c r="D13" s="112" t="s">
        <v>16</v>
      </c>
      <c r="E13" s="112"/>
      <c r="F13" s="112"/>
      <c r="G13" s="112"/>
      <c r="H13" s="112"/>
      <c r="I13" s="112"/>
      <c r="J13" s="112"/>
      <c r="K13" s="116" t="s">
        <v>170</v>
      </c>
      <c r="L13" s="116"/>
      <c r="M13" s="116"/>
      <c r="N13" s="116"/>
      <c r="O13" s="116"/>
      <c r="P13" s="116"/>
    </row>
    <row r="14" spans="1:16" s="11" customFormat="1" ht="121.5" customHeight="1" x14ac:dyDescent="0.25">
      <c r="A14" s="111"/>
      <c r="B14" s="111"/>
      <c r="C14" s="112"/>
      <c r="D14" s="28">
        <v>2017</v>
      </c>
      <c r="E14" s="28">
        <v>2018</v>
      </c>
      <c r="F14" s="28">
        <v>2019</v>
      </c>
      <c r="G14" s="111">
        <v>2020</v>
      </c>
      <c r="H14" s="111"/>
      <c r="I14" s="28">
        <v>2021</v>
      </c>
      <c r="J14" s="28">
        <v>2022</v>
      </c>
      <c r="K14" s="10">
        <v>2017</v>
      </c>
      <c r="L14" s="10">
        <v>2018</v>
      </c>
      <c r="M14" s="10">
        <v>2019</v>
      </c>
      <c r="N14" s="10">
        <v>2020</v>
      </c>
      <c r="O14" s="10">
        <v>2021</v>
      </c>
      <c r="P14" s="10">
        <v>2022</v>
      </c>
    </row>
    <row r="15" spans="1:16" s="11" customFormat="1" ht="18.75" x14ac:dyDescent="0.25">
      <c r="A15" s="2">
        <v>1</v>
      </c>
      <c r="B15" s="28">
        <v>2</v>
      </c>
      <c r="C15" s="27">
        <v>3</v>
      </c>
      <c r="D15" s="27">
        <v>4</v>
      </c>
      <c r="E15" s="27">
        <v>5</v>
      </c>
      <c r="F15" s="27">
        <v>6</v>
      </c>
      <c r="G15" s="119">
        <v>7</v>
      </c>
      <c r="H15" s="119"/>
      <c r="I15" s="27">
        <v>8</v>
      </c>
      <c r="J15" s="27">
        <v>9</v>
      </c>
      <c r="K15" s="10">
        <v>10</v>
      </c>
      <c r="L15" s="10">
        <v>11</v>
      </c>
      <c r="M15" s="10">
        <v>12</v>
      </c>
      <c r="N15" s="10">
        <v>13</v>
      </c>
      <c r="O15" s="10">
        <v>14</v>
      </c>
      <c r="P15" s="10">
        <v>15</v>
      </c>
    </row>
    <row r="16" spans="1:16" s="11" customFormat="1" ht="21" customHeight="1" x14ac:dyDescent="0.25">
      <c r="A16" s="117" t="s">
        <v>17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</row>
    <row r="17" spans="1:19" s="11" customFormat="1" ht="15.75" x14ac:dyDescent="0.25">
      <c r="A17" s="113" t="s">
        <v>18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</row>
    <row r="18" spans="1:19" s="11" customFormat="1" ht="63" x14ac:dyDescent="0.25">
      <c r="A18" s="31" t="s">
        <v>19</v>
      </c>
      <c r="B18" s="37" t="s">
        <v>20</v>
      </c>
      <c r="C18" s="29"/>
      <c r="D18" s="32" t="s">
        <v>21</v>
      </c>
      <c r="E18" s="32" t="s">
        <v>22</v>
      </c>
      <c r="F18" s="32" t="s">
        <v>23</v>
      </c>
      <c r="G18" s="110">
        <v>282</v>
      </c>
      <c r="H18" s="110"/>
      <c r="I18" s="32">
        <v>282</v>
      </c>
      <c r="J18" s="32">
        <v>282</v>
      </c>
    </row>
    <row r="19" spans="1:19" s="11" customFormat="1" ht="63" x14ac:dyDescent="0.25">
      <c r="A19" s="36" t="s">
        <v>11</v>
      </c>
      <c r="B19" s="37" t="s">
        <v>26</v>
      </c>
      <c r="C19" s="29"/>
      <c r="D19" s="32" t="s">
        <v>24</v>
      </c>
      <c r="E19" s="32" t="s">
        <v>25</v>
      </c>
      <c r="F19" s="32" t="s">
        <v>25</v>
      </c>
      <c r="G19" s="110">
        <v>327</v>
      </c>
      <c r="H19" s="110"/>
      <c r="I19" s="32">
        <v>327</v>
      </c>
      <c r="J19" s="32">
        <v>327</v>
      </c>
    </row>
    <row r="20" spans="1:19" s="11" customFormat="1" ht="63" x14ac:dyDescent="0.25">
      <c r="A20" s="36" t="s">
        <v>12</v>
      </c>
      <c r="B20" s="37" t="s">
        <v>27</v>
      </c>
      <c r="C20" s="29"/>
      <c r="D20" s="32">
        <v>84</v>
      </c>
      <c r="E20" s="32">
        <v>87</v>
      </c>
      <c r="F20" s="32">
        <v>87</v>
      </c>
      <c r="G20" s="110">
        <v>87</v>
      </c>
      <c r="H20" s="110"/>
      <c r="I20" s="32">
        <v>87</v>
      </c>
      <c r="J20" s="32">
        <v>87</v>
      </c>
    </row>
    <row r="21" spans="1:19" s="11" customFormat="1" ht="72.75" customHeight="1" x14ac:dyDescent="0.25">
      <c r="A21" s="36"/>
      <c r="B21" s="29" t="s">
        <v>28</v>
      </c>
      <c r="C21" s="29" t="s">
        <v>29</v>
      </c>
      <c r="D21" s="32"/>
      <c r="E21" s="32"/>
      <c r="F21" s="32"/>
      <c r="G21" s="110"/>
      <c r="H21" s="110"/>
      <c r="I21" s="62"/>
      <c r="J21" s="62"/>
      <c r="K21" s="30">
        <v>9856.7199999999993</v>
      </c>
      <c r="L21" s="30">
        <v>13416.32</v>
      </c>
      <c r="M21" s="30">
        <v>13296.47</v>
      </c>
      <c r="N21" s="30">
        <v>12721.24</v>
      </c>
      <c r="O21" s="30">
        <v>13637.92</v>
      </c>
      <c r="P21" s="30">
        <v>9145.76</v>
      </c>
    </row>
    <row r="22" spans="1:19" s="11" customFormat="1" ht="252" x14ac:dyDescent="0.25">
      <c r="A22" s="36"/>
      <c r="B22" s="4" t="s">
        <v>30</v>
      </c>
      <c r="C22" s="29" t="s">
        <v>29</v>
      </c>
      <c r="D22" s="32"/>
      <c r="E22" s="32"/>
      <c r="F22" s="32"/>
      <c r="G22" s="110"/>
      <c r="H22" s="110"/>
      <c r="I22" s="62"/>
      <c r="J22" s="62"/>
      <c r="K22" s="30">
        <v>26629.98</v>
      </c>
      <c r="L22" s="30">
        <v>26170.240000000002</v>
      </c>
      <c r="M22" s="30">
        <v>25227</v>
      </c>
      <c r="N22" s="30">
        <v>26090.9</v>
      </c>
      <c r="O22" s="30">
        <v>27194.35</v>
      </c>
      <c r="P22" s="30">
        <v>35205.9</v>
      </c>
    </row>
    <row r="23" spans="1:19" s="11" customFormat="1" ht="31.5" x14ac:dyDescent="0.25">
      <c r="A23" s="36"/>
      <c r="B23" s="4" t="s">
        <v>31</v>
      </c>
      <c r="C23" s="29" t="s">
        <v>29</v>
      </c>
      <c r="D23" s="32"/>
      <c r="E23" s="32"/>
      <c r="F23" s="32"/>
      <c r="G23" s="110"/>
      <c r="H23" s="110"/>
      <c r="I23" s="62"/>
      <c r="J23" s="62"/>
      <c r="K23" s="30">
        <v>389.4</v>
      </c>
      <c r="L23" s="30">
        <v>446.78</v>
      </c>
      <c r="M23" s="30">
        <v>389.4</v>
      </c>
      <c r="N23" s="30">
        <v>389.4</v>
      </c>
      <c r="O23" s="30">
        <v>389.4</v>
      </c>
      <c r="P23" s="30">
        <v>389.4</v>
      </c>
    </row>
    <row r="24" spans="1:19" s="11" customFormat="1" ht="47.25" customHeight="1" x14ac:dyDescent="0.25">
      <c r="A24" s="115"/>
      <c r="B24" s="95" t="s">
        <v>32</v>
      </c>
      <c r="C24" s="95" t="s">
        <v>29</v>
      </c>
      <c r="D24" s="110"/>
      <c r="E24" s="110"/>
      <c r="F24" s="110"/>
      <c r="G24" s="110"/>
      <c r="H24" s="110"/>
      <c r="I24" s="110"/>
      <c r="J24" s="110"/>
      <c r="K24" s="123">
        <v>1409.53</v>
      </c>
      <c r="L24" s="123">
        <v>1459.09</v>
      </c>
      <c r="M24" s="123">
        <v>1409.5</v>
      </c>
      <c r="N24" s="123">
        <v>1409.5</v>
      </c>
      <c r="O24" s="123">
        <v>1409.5</v>
      </c>
      <c r="P24" s="123">
        <v>1272.47</v>
      </c>
    </row>
    <row r="25" spans="1:19" s="11" customFormat="1" ht="96.75" customHeight="1" x14ac:dyDescent="0.25">
      <c r="A25" s="115"/>
      <c r="B25" s="95"/>
      <c r="C25" s="95"/>
      <c r="D25" s="110"/>
      <c r="E25" s="110"/>
      <c r="F25" s="110"/>
      <c r="G25" s="110"/>
      <c r="H25" s="110"/>
      <c r="I25" s="110"/>
      <c r="J25" s="110"/>
      <c r="K25" s="123"/>
      <c r="L25" s="123"/>
      <c r="M25" s="123"/>
      <c r="N25" s="123"/>
      <c r="O25" s="123"/>
      <c r="P25" s="123"/>
    </row>
    <row r="26" spans="1:19" s="63" customFormat="1" ht="15.75" customHeight="1" x14ac:dyDescent="0.25">
      <c r="A26" s="127"/>
      <c r="B26" s="128" t="s">
        <v>33</v>
      </c>
      <c r="C26" s="128"/>
      <c r="D26" s="126"/>
      <c r="E26" s="126"/>
      <c r="F26" s="126"/>
      <c r="G26" s="99"/>
      <c r="H26" s="99"/>
      <c r="I26" s="99"/>
      <c r="J26" s="99"/>
      <c r="K26" s="124">
        <f>K21+K22+K23+K24</f>
        <v>38285.629999999997</v>
      </c>
      <c r="L26" s="124">
        <f t="shared" ref="L26:P26" si="0">L21+L22+L23+L24</f>
        <v>41492.429999999993</v>
      </c>
      <c r="M26" s="124">
        <f t="shared" si="0"/>
        <v>40322.370000000003</v>
      </c>
      <c r="N26" s="124">
        <f t="shared" si="0"/>
        <v>40611.040000000001</v>
      </c>
      <c r="O26" s="124">
        <f t="shared" si="0"/>
        <v>42631.17</v>
      </c>
      <c r="P26" s="124">
        <f t="shared" si="0"/>
        <v>46013.530000000006</v>
      </c>
    </row>
    <row r="27" spans="1:19" s="63" customFormat="1" ht="12.75" customHeight="1" x14ac:dyDescent="0.25">
      <c r="A27" s="127"/>
      <c r="B27" s="128"/>
      <c r="C27" s="128"/>
      <c r="D27" s="126"/>
      <c r="E27" s="126"/>
      <c r="F27" s="126"/>
      <c r="G27" s="99"/>
      <c r="H27" s="99"/>
      <c r="I27" s="99"/>
      <c r="J27" s="99"/>
      <c r="K27" s="124"/>
      <c r="L27" s="124"/>
      <c r="M27" s="124"/>
      <c r="N27" s="124"/>
      <c r="O27" s="124"/>
      <c r="P27" s="124"/>
    </row>
    <row r="28" spans="1:19" s="63" customFormat="1" ht="27" customHeight="1" x14ac:dyDescent="0.25">
      <c r="A28" s="125" t="s">
        <v>34</v>
      </c>
      <c r="B28" s="125"/>
      <c r="C28" s="125"/>
      <c r="D28" s="125"/>
      <c r="E28" s="125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S28" s="64"/>
    </row>
    <row r="29" spans="1:19" s="63" customFormat="1" ht="24.75" customHeight="1" x14ac:dyDescent="0.25">
      <c r="A29" s="126" t="s">
        <v>35</v>
      </c>
      <c r="B29" s="126"/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</row>
    <row r="30" spans="1:19" s="63" customFormat="1" ht="47.25" x14ac:dyDescent="0.25">
      <c r="A30" s="65"/>
      <c r="B30" s="66" t="s">
        <v>36</v>
      </c>
      <c r="C30" s="67"/>
      <c r="D30" s="65"/>
      <c r="E30" s="65"/>
      <c r="F30" s="65"/>
      <c r="G30" s="99"/>
      <c r="H30" s="99"/>
      <c r="I30" s="68"/>
      <c r="J30" s="68"/>
      <c r="K30" s="69">
        <v>810</v>
      </c>
      <c r="L30" s="69">
        <v>817.8</v>
      </c>
      <c r="M30" s="69">
        <v>1124</v>
      </c>
      <c r="N30" s="69">
        <v>1124</v>
      </c>
      <c r="O30" s="69">
        <v>1124</v>
      </c>
      <c r="P30" s="69">
        <v>810</v>
      </c>
    </row>
    <row r="31" spans="1:19" s="63" customFormat="1" ht="42" customHeight="1" x14ac:dyDescent="0.25">
      <c r="A31" s="65"/>
      <c r="B31" s="70" t="s">
        <v>2</v>
      </c>
      <c r="C31" s="67"/>
      <c r="D31" s="65"/>
      <c r="E31" s="65"/>
      <c r="F31" s="65"/>
      <c r="G31" s="99"/>
      <c r="H31" s="99"/>
      <c r="I31" s="68"/>
      <c r="J31" s="68"/>
      <c r="K31" s="69">
        <f>K30</f>
        <v>810</v>
      </c>
      <c r="L31" s="69">
        <f t="shared" ref="L31:P31" si="1">L30</f>
        <v>817.8</v>
      </c>
      <c r="M31" s="69">
        <f t="shared" si="1"/>
        <v>1124</v>
      </c>
      <c r="N31" s="69">
        <f t="shared" si="1"/>
        <v>1124</v>
      </c>
      <c r="O31" s="69">
        <f t="shared" si="1"/>
        <v>1124</v>
      </c>
      <c r="P31" s="69">
        <f t="shared" si="1"/>
        <v>810</v>
      </c>
    </row>
    <row r="32" spans="1:19" s="63" customFormat="1" ht="47.25" customHeight="1" x14ac:dyDescent="0.25">
      <c r="A32" s="65"/>
      <c r="B32" s="66" t="s">
        <v>37</v>
      </c>
      <c r="C32" s="71">
        <v>686</v>
      </c>
      <c r="D32" s="72" t="s">
        <v>38</v>
      </c>
      <c r="E32" s="72" t="s">
        <v>39</v>
      </c>
      <c r="F32" s="72" t="s">
        <v>39</v>
      </c>
      <c r="G32" s="114">
        <v>696</v>
      </c>
      <c r="H32" s="114"/>
      <c r="I32" s="72">
        <v>696</v>
      </c>
      <c r="J32" s="72">
        <v>696</v>
      </c>
      <c r="K32" s="69">
        <f>K26+K31</f>
        <v>39095.629999999997</v>
      </c>
      <c r="L32" s="69">
        <f t="shared" ref="L32:P32" si="2">L26+L31</f>
        <v>42310.229999999996</v>
      </c>
      <c r="M32" s="69">
        <f t="shared" si="2"/>
        <v>41446.370000000003</v>
      </c>
      <c r="N32" s="69">
        <f t="shared" si="2"/>
        <v>41735.040000000001</v>
      </c>
      <c r="O32" s="69">
        <f t="shared" si="2"/>
        <v>43755.17</v>
      </c>
      <c r="P32" s="69">
        <f t="shared" si="2"/>
        <v>46823.530000000006</v>
      </c>
    </row>
    <row r="33" spans="1:16" ht="61.5" customHeight="1" x14ac:dyDescent="0.3">
      <c r="A33" s="8"/>
      <c r="B33" s="102"/>
      <c r="C33" s="102"/>
      <c r="D33" s="102"/>
      <c r="F33" s="20"/>
      <c r="G33" s="20"/>
      <c r="I33" s="5"/>
      <c r="J33" s="7"/>
      <c r="K33" s="12"/>
      <c r="L33" s="12"/>
      <c r="M33" s="12"/>
      <c r="N33" s="12"/>
      <c r="O33" s="12"/>
      <c r="P33" s="12"/>
    </row>
    <row r="34" spans="1:16" ht="62.25" customHeight="1" x14ac:dyDescent="0.25">
      <c r="A34" s="8"/>
      <c r="B34" s="103"/>
      <c r="C34" s="103"/>
      <c r="D34" s="8"/>
      <c r="E34" s="8"/>
      <c r="F34" s="8"/>
      <c r="G34" s="94"/>
      <c r="H34" s="94"/>
      <c r="I34" s="5"/>
      <c r="J34" s="7"/>
    </row>
    <row r="35" spans="1:16" ht="63" customHeight="1" x14ac:dyDescent="0.25">
      <c r="A35" s="100"/>
      <c r="B35" s="108"/>
      <c r="C35" s="95"/>
      <c r="D35" s="100"/>
      <c r="E35" s="100"/>
      <c r="F35" s="100"/>
      <c r="G35" s="94"/>
      <c r="H35" s="94"/>
      <c r="I35" s="93"/>
      <c r="J35" s="94"/>
    </row>
    <row r="36" spans="1:16" ht="15.75" customHeight="1" x14ac:dyDescent="0.25">
      <c r="A36" s="100"/>
      <c r="B36" s="108"/>
      <c r="C36" s="95"/>
      <c r="D36" s="100"/>
      <c r="E36" s="100"/>
      <c r="F36" s="100"/>
      <c r="G36" s="94"/>
      <c r="H36" s="94"/>
      <c r="I36" s="93"/>
      <c r="J36" s="94"/>
    </row>
    <row r="37" spans="1:16" ht="15.75" customHeight="1" x14ac:dyDescent="0.25">
      <c r="A37" s="104"/>
      <c r="B37" s="109"/>
      <c r="C37" s="95"/>
      <c r="D37" s="100"/>
      <c r="E37" s="100"/>
      <c r="F37" s="100"/>
      <c r="G37" s="94"/>
      <c r="H37" s="94"/>
      <c r="I37" s="93"/>
      <c r="J37" s="94"/>
    </row>
    <row r="38" spans="1:16" ht="55.5" customHeight="1" x14ac:dyDescent="0.25">
      <c r="A38" s="104"/>
      <c r="B38" s="109"/>
      <c r="C38" s="95"/>
      <c r="D38" s="100"/>
      <c r="E38" s="100"/>
      <c r="F38" s="100"/>
      <c r="G38" s="94"/>
      <c r="H38" s="94"/>
      <c r="I38" s="93"/>
      <c r="J38" s="94"/>
    </row>
    <row r="39" spans="1:16" ht="9" customHeight="1" x14ac:dyDescent="0.25">
      <c r="A39" s="104"/>
      <c r="B39" s="107"/>
      <c r="C39" s="95"/>
      <c r="D39" s="96"/>
      <c r="E39" s="94"/>
      <c r="F39" s="94"/>
      <c r="G39" s="94"/>
      <c r="H39" s="94"/>
      <c r="I39" s="93"/>
      <c r="J39" s="94"/>
    </row>
    <row r="40" spans="1:16" ht="74.25" customHeight="1" x14ac:dyDescent="0.25">
      <c r="A40" s="104"/>
      <c r="B40" s="107"/>
      <c r="C40" s="95"/>
      <c r="D40" s="96"/>
      <c r="E40" s="94"/>
      <c r="F40" s="94"/>
      <c r="G40" s="94"/>
      <c r="H40" s="94"/>
      <c r="I40" s="93"/>
      <c r="J40" s="94"/>
    </row>
    <row r="41" spans="1:16" ht="15.75" customHeight="1" x14ac:dyDescent="0.25">
      <c r="A41" s="104"/>
      <c r="B41" s="105"/>
      <c r="C41" s="95"/>
      <c r="D41" s="100"/>
      <c r="E41" s="100"/>
      <c r="F41" s="100"/>
      <c r="G41" s="101"/>
      <c r="H41" s="101"/>
      <c r="I41" s="93"/>
      <c r="J41" s="94"/>
    </row>
    <row r="42" spans="1:16" ht="43.5" customHeight="1" x14ac:dyDescent="0.25">
      <c r="A42" s="104"/>
      <c r="B42" s="105"/>
      <c r="C42" s="95"/>
      <c r="D42" s="100"/>
      <c r="E42" s="100"/>
      <c r="F42" s="100"/>
      <c r="G42" s="101"/>
      <c r="H42" s="101"/>
      <c r="I42" s="93"/>
      <c r="J42" s="94"/>
    </row>
    <row r="43" spans="1:16" ht="49.5" customHeight="1" x14ac:dyDescent="0.25">
      <c r="A43" s="104"/>
      <c r="B43" s="105"/>
      <c r="C43" s="95"/>
      <c r="D43" s="93"/>
      <c r="E43" s="100"/>
      <c r="F43" s="100"/>
      <c r="G43" s="94"/>
      <c r="H43" s="94"/>
      <c r="I43" s="93"/>
      <c r="J43" s="94"/>
    </row>
    <row r="44" spans="1:16" ht="12.75" customHeight="1" x14ac:dyDescent="0.25">
      <c r="A44" s="104"/>
      <c r="B44" s="105"/>
      <c r="C44" s="95"/>
      <c r="D44" s="93"/>
      <c r="E44" s="100"/>
      <c r="F44" s="100"/>
      <c r="G44" s="94"/>
      <c r="H44" s="94"/>
      <c r="I44" s="93"/>
      <c r="J44" s="94"/>
    </row>
    <row r="45" spans="1:16" ht="6" customHeight="1" x14ac:dyDescent="0.25">
      <c r="A45" s="104"/>
      <c r="B45" s="105"/>
      <c r="C45" s="95"/>
      <c r="D45" s="93"/>
      <c r="E45" s="100"/>
      <c r="F45" s="100"/>
      <c r="G45" s="94"/>
      <c r="H45" s="94"/>
      <c r="I45" s="93"/>
      <c r="J45" s="94"/>
    </row>
    <row r="46" spans="1:16" ht="15.75" customHeight="1" x14ac:dyDescent="0.25">
      <c r="A46" s="104"/>
      <c r="B46" s="106"/>
      <c r="C46" s="95"/>
      <c r="D46" s="96"/>
      <c r="E46" s="94"/>
      <c r="F46" s="94"/>
      <c r="G46" s="97"/>
      <c r="H46" s="97"/>
      <c r="I46" s="98"/>
      <c r="J46" s="97"/>
    </row>
    <row r="47" spans="1:16" ht="15.75" customHeight="1" x14ac:dyDescent="0.25">
      <c r="A47" s="104"/>
      <c r="B47" s="106"/>
      <c r="C47" s="95"/>
      <c r="D47" s="96"/>
      <c r="E47" s="94"/>
      <c r="F47" s="94"/>
      <c r="G47" s="97"/>
      <c r="H47" s="97"/>
      <c r="I47" s="98"/>
      <c r="J47" s="97"/>
    </row>
    <row r="48" spans="1:16" ht="51.75" customHeight="1" x14ac:dyDescent="0.25">
      <c r="A48" s="104"/>
      <c r="B48" s="106"/>
      <c r="C48" s="95"/>
      <c r="D48" s="96"/>
      <c r="E48" s="94"/>
      <c r="F48" s="94"/>
      <c r="G48" s="97"/>
      <c r="H48" s="97"/>
      <c r="I48" s="98"/>
      <c r="J48" s="97"/>
    </row>
    <row r="49" spans="1:10" ht="66.75" customHeight="1" x14ac:dyDescent="0.25">
      <c r="A49" s="9"/>
      <c r="B49" s="4"/>
      <c r="C49" s="6"/>
      <c r="D49" s="8"/>
      <c r="E49" s="8"/>
      <c r="F49" s="8"/>
      <c r="G49" s="94"/>
      <c r="H49" s="94"/>
      <c r="I49" s="5"/>
      <c r="J49" s="7"/>
    </row>
    <row r="50" spans="1:10" ht="15.75" x14ac:dyDescent="0.25">
      <c r="A50" s="9"/>
      <c r="B50" s="4"/>
      <c r="C50" s="6"/>
      <c r="D50" s="8"/>
      <c r="E50" s="8"/>
      <c r="F50" s="8"/>
      <c r="G50" s="94"/>
      <c r="H50" s="94"/>
      <c r="I50" s="5"/>
      <c r="J50" s="7"/>
    </row>
    <row r="51" spans="1:10" ht="15.75" x14ac:dyDescent="0.25">
      <c r="A51" s="9"/>
      <c r="B51" s="4"/>
      <c r="C51" s="6"/>
      <c r="D51" s="8"/>
      <c r="E51" s="8"/>
      <c r="F51" s="8"/>
      <c r="G51" s="94"/>
      <c r="H51" s="94"/>
      <c r="I51" s="5"/>
      <c r="J51" s="7"/>
    </row>
    <row r="52" spans="1:10" ht="47.25" customHeight="1" x14ac:dyDescent="0.25">
      <c r="A52" s="104"/>
      <c r="B52" s="105"/>
      <c r="C52" s="95"/>
      <c r="D52" s="100"/>
      <c r="E52" s="100"/>
      <c r="F52" s="100"/>
      <c r="G52" s="94"/>
      <c r="H52" s="94"/>
      <c r="I52" s="93"/>
      <c r="J52" s="94"/>
    </row>
    <row r="53" spans="1:10" ht="15.75" customHeight="1" x14ac:dyDescent="0.25">
      <c r="A53" s="104"/>
      <c r="B53" s="105"/>
      <c r="C53" s="95"/>
      <c r="D53" s="100"/>
      <c r="E53" s="100"/>
      <c r="F53" s="100"/>
      <c r="G53" s="94"/>
      <c r="H53" s="94"/>
      <c r="I53" s="93"/>
      <c r="J53" s="94"/>
    </row>
    <row r="58" spans="1:10" ht="18.75" x14ac:dyDescent="0.3">
      <c r="A58" s="102"/>
      <c r="B58" s="102"/>
      <c r="C58" s="102"/>
      <c r="E58" s="20"/>
      <c r="F58" s="20"/>
    </row>
    <row r="62" spans="1:10" x14ac:dyDescent="0.25">
      <c r="A62" s="103"/>
      <c r="B62" s="103"/>
    </row>
  </sheetData>
  <mergeCells count="130">
    <mergeCell ref="B33:D33"/>
    <mergeCell ref="B34:C34"/>
    <mergeCell ref="K24:K25"/>
    <mergeCell ref="L24:L25"/>
    <mergeCell ref="M24:M25"/>
    <mergeCell ref="N24:N25"/>
    <mergeCell ref="O24:O25"/>
    <mergeCell ref="P24:P25"/>
    <mergeCell ref="K26:K27"/>
    <mergeCell ref="L26:L27"/>
    <mergeCell ref="M26:M27"/>
    <mergeCell ref="N26:N27"/>
    <mergeCell ref="O26:O27"/>
    <mergeCell ref="P26:P27"/>
    <mergeCell ref="B24:B25"/>
    <mergeCell ref="A28:P28"/>
    <mergeCell ref="A29:P29"/>
    <mergeCell ref="G34:H34"/>
    <mergeCell ref="A26:A27"/>
    <mergeCell ref="B26:B27"/>
    <mergeCell ref="C26:C27"/>
    <mergeCell ref="D26:D27"/>
    <mergeCell ref="E26:E27"/>
    <mergeCell ref="F26:F27"/>
    <mergeCell ref="F4:H4"/>
    <mergeCell ref="D13:J13"/>
    <mergeCell ref="K13:P13"/>
    <mergeCell ref="A16:P16"/>
    <mergeCell ref="A11:H11"/>
    <mergeCell ref="G15:H15"/>
    <mergeCell ref="M1:P1"/>
    <mergeCell ref="A7:P7"/>
    <mergeCell ref="A8:P10"/>
    <mergeCell ref="M3:P3"/>
    <mergeCell ref="M4:P4"/>
    <mergeCell ref="M5:P5"/>
    <mergeCell ref="M6:P6"/>
    <mergeCell ref="G18:H18"/>
    <mergeCell ref="B13:B14"/>
    <mergeCell ref="C13:C14"/>
    <mergeCell ref="G14:H14"/>
    <mergeCell ref="A17:P17"/>
    <mergeCell ref="G30:H30"/>
    <mergeCell ref="G31:H31"/>
    <mergeCell ref="G32:H32"/>
    <mergeCell ref="I26:I27"/>
    <mergeCell ref="J26:J27"/>
    <mergeCell ref="A13:A14"/>
    <mergeCell ref="C24:C25"/>
    <mergeCell ref="D24:D25"/>
    <mergeCell ref="E24:E25"/>
    <mergeCell ref="F24:F25"/>
    <mergeCell ref="G24:H25"/>
    <mergeCell ref="I24:I25"/>
    <mergeCell ref="J24:J25"/>
    <mergeCell ref="G19:H19"/>
    <mergeCell ref="G20:H20"/>
    <mergeCell ref="G21:H21"/>
    <mergeCell ref="G22:H22"/>
    <mergeCell ref="G23:H23"/>
    <mergeCell ref="A24:A25"/>
    <mergeCell ref="A39:A40"/>
    <mergeCell ref="B39:B40"/>
    <mergeCell ref="A41:A42"/>
    <mergeCell ref="B41:B42"/>
    <mergeCell ref="C41:C42"/>
    <mergeCell ref="D41:D42"/>
    <mergeCell ref="A35:A36"/>
    <mergeCell ref="B35:B36"/>
    <mergeCell ref="A37:A38"/>
    <mergeCell ref="B37:B38"/>
    <mergeCell ref="C35:C36"/>
    <mergeCell ref="D35:D36"/>
    <mergeCell ref="C39:C40"/>
    <mergeCell ref="D39:D40"/>
    <mergeCell ref="C37:C38"/>
    <mergeCell ref="D37:D38"/>
    <mergeCell ref="A58:C58"/>
    <mergeCell ref="A62:B62"/>
    <mergeCell ref="G49:H49"/>
    <mergeCell ref="G50:H50"/>
    <mergeCell ref="G51:H51"/>
    <mergeCell ref="A52:A53"/>
    <mergeCell ref="B52:B53"/>
    <mergeCell ref="A43:A45"/>
    <mergeCell ref="B43:B45"/>
    <mergeCell ref="A46:A48"/>
    <mergeCell ref="B46:B48"/>
    <mergeCell ref="C43:C45"/>
    <mergeCell ref="D43:D45"/>
    <mergeCell ref="E43:E45"/>
    <mergeCell ref="F43:F45"/>
    <mergeCell ref="C52:C53"/>
    <mergeCell ref="D52:D53"/>
    <mergeCell ref="E52:E53"/>
    <mergeCell ref="F52:F53"/>
    <mergeCell ref="G52:H53"/>
    <mergeCell ref="G43:H45"/>
    <mergeCell ref="G26:H27"/>
    <mergeCell ref="E39:E40"/>
    <mergeCell ref="F39:F40"/>
    <mergeCell ref="G39:H40"/>
    <mergeCell ref="I39:I40"/>
    <mergeCell ref="J39:J40"/>
    <mergeCell ref="E41:E42"/>
    <mergeCell ref="F41:F42"/>
    <mergeCell ref="G41:H42"/>
    <mergeCell ref="I41:I42"/>
    <mergeCell ref="J41:J42"/>
    <mergeCell ref="E35:E36"/>
    <mergeCell ref="F35:F36"/>
    <mergeCell ref="G35:H36"/>
    <mergeCell ref="I35:I36"/>
    <mergeCell ref="J35:J36"/>
    <mergeCell ref="E37:E38"/>
    <mergeCell ref="F37:F38"/>
    <mergeCell ref="G37:H38"/>
    <mergeCell ref="I37:I38"/>
    <mergeCell ref="J37:J38"/>
    <mergeCell ref="I52:I53"/>
    <mergeCell ref="J52:J53"/>
    <mergeCell ref="I43:I45"/>
    <mergeCell ref="J43:J45"/>
    <mergeCell ref="C46:C48"/>
    <mergeCell ref="D46:D48"/>
    <mergeCell ref="E46:E48"/>
    <mergeCell ref="F46:F48"/>
    <mergeCell ref="G46:H48"/>
    <mergeCell ref="I46:I48"/>
    <mergeCell ref="J46:J4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0" orientation="landscape" verticalDpi="0" r:id="rId1"/>
  <rowBreaks count="2" manualBreakCount="2">
    <brk id="23" max="15" man="1"/>
    <brk id="34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5"/>
  <sheetViews>
    <sheetView workbookViewId="0">
      <selection sqref="A1:XFD5"/>
    </sheetView>
  </sheetViews>
  <sheetFormatPr defaultRowHeight="15" x14ac:dyDescent="0.25"/>
  <cols>
    <col min="1" max="1" width="6.140625" customWidth="1"/>
    <col min="2" max="2" width="29.42578125" customWidth="1"/>
    <col min="3" max="3" width="8" customWidth="1"/>
    <col min="4" max="4" width="8.28515625" customWidth="1"/>
    <col min="5" max="5" width="8.140625" customWidth="1"/>
    <col min="6" max="6" width="31.85546875" customWidth="1"/>
    <col min="7" max="7" width="10.28515625" customWidth="1"/>
    <col min="8" max="9" width="10.140625" customWidth="1"/>
    <col min="10" max="10" width="10.42578125" customWidth="1"/>
    <col min="11" max="11" width="10.140625" customWidth="1"/>
    <col min="12" max="12" width="9.7109375" customWidth="1"/>
  </cols>
  <sheetData>
    <row r="1" spans="1:12" ht="18.75" x14ac:dyDescent="0.3">
      <c r="A1" s="1"/>
      <c r="B1" s="1"/>
      <c r="C1" s="1"/>
      <c r="D1" s="1"/>
      <c r="I1" s="102" t="s">
        <v>224</v>
      </c>
      <c r="J1" s="102"/>
      <c r="K1" s="102"/>
      <c r="L1" s="102"/>
    </row>
    <row r="2" spans="1:12" ht="18.75" x14ac:dyDescent="0.3">
      <c r="A2" s="1"/>
      <c r="B2" s="1"/>
      <c r="C2" s="1"/>
      <c r="D2" s="1"/>
    </row>
    <row r="3" spans="1:12" ht="18.75" x14ac:dyDescent="0.3">
      <c r="A3" s="1"/>
      <c r="B3" s="1"/>
      <c r="C3" s="1"/>
      <c r="D3" s="1"/>
      <c r="I3" s="102" t="s">
        <v>225</v>
      </c>
      <c r="J3" s="102"/>
      <c r="K3" s="102"/>
      <c r="L3" s="102"/>
    </row>
    <row r="4" spans="1:12" ht="18.75" x14ac:dyDescent="0.3">
      <c r="A4" s="1"/>
      <c r="B4" s="1"/>
      <c r="C4" s="1"/>
      <c r="D4" s="1"/>
      <c r="E4" s="24"/>
      <c r="F4" s="24"/>
      <c r="I4" s="135" t="s">
        <v>226</v>
      </c>
      <c r="J4" s="136"/>
      <c r="K4" s="136"/>
      <c r="L4" s="136"/>
    </row>
    <row r="5" spans="1:12" ht="18.75" x14ac:dyDescent="0.3">
      <c r="A5" s="1"/>
      <c r="B5" s="1"/>
      <c r="C5" s="1"/>
      <c r="D5" s="1"/>
      <c r="E5" s="1"/>
      <c r="F5" s="1"/>
      <c r="I5" s="102" t="s">
        <v>227</v>
      </c>
      <c r="J5" s="102"/>
      <c r="K5" s="102"/>
      <c r="L5" s="102"/>
    </row>
    <row r="6" spans="1:12" ht="18.75" x14ac:dyDescent="0.3">
      <c r="A6" s="1"/>
      <c r="B6" s="1"/>
      <c r="C6" s="1"/>
      <c r="D6" s="1"/>
      <c r="E6" s="1"/>
      <c r="F6" s="1"/>
      <c r="I6" s="102" t="s">
        <v>230</v>
      </c>
      <c r="J6" s="122"/>
      <c r="K6" s="122"/>
      <c r="L6" s="122"/>
    </row>
    <row r="7" spans="1:12" ht="21.75" customHeight="1" x14ac:dyDescent="0.3">
      <c r="A7" s="120" t="s">
        <v>40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</row>
    <row r="8" spans="1:12" ht="2.25" customHeight="1" x14ac:dyDescent="0.25">
      <c r="A8" s="121" t="s">
        <v>41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</row>
    <row r="9" spans="1:12" ht="12" customHeight="1" x14ac:dyDescent="0.25">
      <c r="A9" s="121"/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</row>
    <row r="10" spans="1:12" ht="6" customHeight="1" x14ac:dyDescent="0.25">
      <c r="A10" s="121"/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</row>
    <row r="11" spans="1:12" ht="18.75" x14ac:dyDescent="0.3">
      <c r="A11" s="118"/>
      <c r="B11" s="118"/>
      <c r="C11" s="118"/>
      <c r="D11" s="118"/>
      <c r="E11" s="118"/>
      <c r="F11" s="25"/>
    </row>
    <row r="12" spans="1:12" ht="8.25" customHeight="1" x14ac:dyDescent="0.3">
      <c r="A12" s="13"/>
      <c r="B12" s="13"/>
      <c r="C12" s="13"/>
      <c r="D12" s="13"/>
      <c r="E12" s="13"/>
      <c r="F12" s="13"/>
    </row>
    <row r="13" spans="1:12" s="42" customFormat="1" ht="44.25" customHeight="1" x14ac:dyDescent="0.25">
      <c r="A13" s="137" t="s">
        <v>0</v>
      </c>
      <c r="B13" s="137" t="s">
        <v>42</v>
      </c>
      <c r="C13" s="116" t="s">
        <v>43</v>
      </c>
      <c r="D13" s="116"/>
      <c r="E13" s="116"/>
      <c r="F13" s="138" t="s">
        <v>47</v>
      </c>
      <c r="G13" s="116" t="s">
        <v>48</v>
      </c>
      <c r="H13" s="116"/>
      <c r="I13" s="116"/>
      <c r="J13" s="116"/>
      <c r="K13" s="116"/>
      <c r="L13" s="116"/>
    </row>
    <row r="14" spans="1:12" s="42" customFormat="1" ht="89.25" customHeight="1" x14ac:dyDescent="0.25">
      <c r="A14" s="137"/>
      <c r="B14" s="137"/>
      <c r="C14" s="43" t="s">
        <v>44</v>
      </c>
      <c r="D14" s="43" t="s">
        <v>45</v>
      </c>
      <c r="E14" s="43" t="s">
        <v>46</v>
      </c>
      <c r="F14" s="138"/>
      <c r="G14" s="10">
        <v>2017</v>
      </c>
      <c r="H14" s="10">
        <v>2018</v>
      </c>
      <c r="I14" s="10">
        <v>2019</v>
      </c>
      <c r="J14" s="10">
        <v>2020</v>
      </c>
      <c r="K14" s="10">
        <v>2021</v>
      </c>
      <c r="L14" s="10">
        <v>2022</v>
      </c>
    </row>
    <row r="15" spans="1:12" s="42" customFormat="1" x14ac:dyDescent="0.25">
      <c r="A15" s="10">
        <v>1</v>
      </c>
      <c r="B15" s="43">
        <v>2</v>
      </c>
      <c r="C15" s="10">
        <v>3</v>
      </c>
      <c r="D15" s="10">
        <v>4</v>
      </c>
      <c r="E15" s="10">
        <v>5</v>
      </c>
      <c r="F15" s="10">
        <v>6</v>
      </c>
      <c r="G15" s="10">
        <v>7</v>
      </c>
      <c r="H15" s="10">
        <v>8</v>
      </c>
      <c r="I15" s="10">
        <v>9</v>
      </c>
      <c r="J15" s="10">
        <v>10</v>
      </c>
      <c r="K15" s="10">
        <v>11</v>
      </c>
      <c r="L15" s="10">
        <v>12</v>
      </c>
    </row>
    <row r="16" spans="1:12" s="42" customFormat="1" ht="66" customHeight="1" x14ac:dyDescent="0.25">
      <c r="A16" s="44" t="s">
        <v>19</v>
      </c>
      <c r="B16" s="45" t="s">
        <v>49</v>
      </c>
      <c r="C16" s="40"/>
      <c r="D16" s="40"/>
      <c r="E16" s="40"/>
      <c r="F16" s="46" t="s">
        <v>50</v>
      </c>
      <c r="G16" s="33">
        <v>217018.55</v>
      </c>
      <c r="H16" s="34">
        <f>H22+H29+H48+H52</f>
        <v>271957.49</v>
      </c>
      <c r="I16" s="35">
        <f>I22+I29+I48+I52</f>
        <v>260664.96999999997</v>
      </c>
      <c r="J16" s="34">
        <f>J22+J29+J48+J52</f>
        <v>254569.31</v>
      </c>
      <c r="K16" s="34">
        <f>K22+K29+K48+K52</f>
        <v>260338.26</v>
      </c>
      <c r="L16" s="34">
        <f>L22+L29+L48+L52</f>
        <v>180860.07</v>
      </c>
    </row>
    <row r="17" spans="1:12" s="42" customFormat="1" ht="45" x14ac:dyDescent="0.25">
      <c r="A17" s="47"/>
      <c r="B17" s="48"/>
      <c r="C17" s="40"/>
      <c r="D17" s="40"/>
      <c r="E17" s="40"/>
      <c r="F17" s="46" t="s">
        <v>51</v>
      </c>
      <c r="G17" s="33">
        <v>15083.11</v>
      </c>
      <c r="H17" s="33">
        <v>16503.13</v>
      </c>
      <c r="I17" s="33">
        <v>17240.55</v>
      </c>
      <c r="J17" s="33">
        <v>17274.759999999998</v>
      </c>
      <c r="K17" s="33">
        <v>17284.23</v>
      </c>
      <c r="L17" s="33">
        <v>19587.75</v>
      </c>
    </row>
    <row r="18" spans="1:12" s="42" customFormat="1" ht="45" x14ac:dyDescent="0.25">
      <c r="A18" s="47"/>
      <c r="B18" s="48"/>
      <c r="C18" s="40"/>
      <c r="D18" s="40"/>
      <c r="E18" s="40"/>
      <c r="F18" s="46" t="s">
        <v>52</v>
      </c>
      <c r="G18" s="38">
        <v>100013.34</v>
      </c>
      <c r="H18" s="39">
        <f>H31+H35+H41+H44+H51</f>
        <v>123672.38</v>
      </c>
      <c r="I18" s="39">
        <f>I31+I35+I41+I44+I51</f>
        <v>120329.52999999998</v>
      </c>
      <c r="J18" s="39">
        <f>J31+J35+J41+J44+J51</f>
        <v>115684.09</v>
      </c>
      <c r="K18" s="39">
        <f>K31+K35+K41+K44+K51</f>
        <v>117792.70999999999</v>
      </c>
      <c r="L18" s="39">
        <f>L31+L35+L41+L44+L51</f>
        <v>76961.22</v>
      </c>
    </row>
    <row r="19" spans="1:12" s="42" customFormat="1" x14ac:dyDescent="0.25">
      <c r="A19" s="47"/>
      <c r="B19" s="45"/>
      <c r="C19" s="40"/>
      <c r="D19" s="40"/>
      <c r="E19" s="40"/>
      <c r="F19" s="40" t="s">
        <v>53</v>
      </c>
      <c r="G19" s="38">
        <v>74022.19</v>
      </c>
      <c r="H19" s="39">
        <f>H26+H27+H49</f>
        <v>101133.97</v>
      </c>
      <c r="I19" s="39">
        <f>I26+I27+I49</f>
        <v>94624.960000000006</v>
      </c>
      <c r="J19" s="39">
        <f>J26+J27+J49</f>
        <v>93278.12000000001</v>
      </c>
      <c r="K19" s="39">
        <f>K26+K27+K49</f>
        <v>94489.3</v>
      </c>
      <c r="L19" s="39">
        <f>L26+L27+L49</f>
        <v>61209.49</v>
      </c>
    </row>
    <row r="20" spans="1:12" s="42" customFormat="1" ht="45" x14ac:dyDescent="0.25">
      <c r="A20" s="47"/>
      <c r="B20" s="49"/>
      <c r="C20" s="40"/>
      <c r="D20" s="40"/>
      <c r="E20" s="40"/>
      <c r="F20" s="46" t="s">
        <v>54</v>
      </c>
      <c r="G20" s="30">
        <v>16422.2</v>
      </c>
      <c r="H20" s="16">
        <f>H46+H47</f>
        <v>19917.420000000002</v>
      </c>
      <c r="I20" s="16">
        <v>20401.04</v>
      </c>
      <c r="J20" s="16">
        <f t="shared" ref="J20:L20" si="0">J46+J47</f>
        <v>20348.45</v>
      </c>
      <c r="K20" s="16">
        <f t="shared" si="0"/>
        <v>22784.09</v>
      </c>
      <c r="L20" s="16">
        <f t="shared" si="0"/>
        <v>15120.48</v>
      </c>
    </row>
    <row r="21" spans="1:12" s="42" customFormat="1" ht="60" x14ac:dyDescent="0.25">
      <c r="A21" s="47"/>
      <c r="B21" s="49"/>
      <c r="C21" s="40"/>
      <c r="D21" s="40"/>
      <c r="E21" s="40"/>
      <c r="F21" s="46" t="s">
        <v>55</v>
      </c>
      <c r="G21" s="30">
        <v>11477.71</v>
      </c>
      <c r="H21" s="30">
        <f>H33+H34</f>
        <v>10730.59</v>
      </c>
      <c r="I21" s="16">
        <f>I33+I34+I39</f>
        <v>8068.89</v>
      </c>
      <c r="J21" s="30">
        <f>J33+J34</f>
        <v>7983.8899999999994</v>
      </c>
      <c r="K21" s="30">
        <f>K33+K34</f>
        <v>7987.93</v>
      </c>
      <c r="L21" s="30">
        <f>L33+L34</f>
        <v>7981.1299999999992</v>
      </c>
    </row>
    <row r="22" spans="1:12" s="42" customFormat="1" ht="47.25" customHeight="1" x14ac:dyDescent="0.25">
      <c r="A22" s="132" t="s">
        <v>11</v>
      </c>
      <c r="B22" s="133" t="s">
        <v>56</v>
      </c>
      <c r="C22" s="130"/>
      <c r="D22" s="130"/>
      <c r="E22" s="130"/>
      <c r="F22" s="139" t="s">
        <v>53</v>
      </c>
      <c r="G22" s="123">
        <v>57929.17</v>
      </c>
      <c r="H22" s="134">
        <f>H26+H27</f>
        <v>85031.73</v>
      </c>
      <c r="I22" s="134">
        <f t="shared" ref="I22:L22" si="1">I26+I27</f>
        <v>79326.97</v>
      </c>
      <c r="J22" s="134">
        <f t="shared" si="1"/>
        <v>77980.13</v>
      </c>
      <c r="K22" s="134">
        <f t="shared" si="1"/>
        <v>79191.31</v>
      </c>
      <c r="L22" s="134">
        <f t="shared" si="1"/>
        <v>48482.49</v>
      </c>
    </row>
    <row r="23" spans="1:12" s="42" customFormat="1" ht="53.25" customHeight="1" x14ac:dyDescent="0.25">
      <c r="A23" s="132"/>
      <c r="B23" s="133"/>
      <c r="C23" s="130"/>
      <c r="D23" s="130"/>
      <c r="E23" s="130"/>
      <c r="F23" s="139"/>
      <c r="G23" s="123"/>
      <c r="H23" s="134"/>
      <c r="I23" s="123"/>
      <c r="J23" s="123"/>
      <c r="K23" s="123"/>
      <c r="L23" s="123"/>
    </row>
    <row r="24" spans="1:12" s="42" customFormat="1" ht="15.75" customHeight="1" x14ac:dyDescent="0.25">
      <c r="A24" s="132"/>
      <c r="B24" s="133" t="s">
        <v>57</v>
      </c>
      <c r="C24" s="130"/>
      <c r="D24" s="130"/>
      <c r="E24" s="130"/>
      <c r="F24" s="44"/>
      <c r="G24" s="123"/>
      <c r="H24" s="123"/>
      <c r="I24" s="123"/>
      <c r="J24" s="123"/>
      <c r="K24" s="123"/>
      <c r="L24" s="123"/>
    </row>
    <row r="25" spans="1:12" s="42" customFormat="1" ht="32.25" customHeight="1" x14ac:dyDescent="0.25">
      <c r="A25" s="132"/>
      <c r="B25" s="133"/>
      <c r="C25" s="130"/>
      <c r="D25" s="130"/>
      <c r="E25" s="130"/>
      <c r="F25" s="44"/>
      <c r="G25" s="123"/>
      <c r="H25" s="123"/>
      <c r="I25" s="123"/>
      <c r="J25" s="123"/>
      <c r="K25" s="123"/>
      <c r="L25" s="123"/>
    </row>
    <row r="26" spans="1:12" s="42" customFormat="1" ht="60" x14ac:dyDescent="0.25">
      <c r="A26" s="44" t="s">
        <v>4</v>
      </c>
      <c r="B26" s="49" t="s">
        <v>3</v>
      </c>
      <c r="C26" s="50" t="s">
        <v>191</v>
      </c>
      <c r="D26" s="50" t="s">
        <v>192</v>
      </c>
      <c r="E26" s="50" t="s">
        <v>193</v>
      </c>
      <c r="F26" s="44" t="s">
        <v>53</v>
      </c>
      <c r="G26" s="16">
        <v>57771.45</v>
      </c>
      <c r="H26" s="16">
        <v>84997.58</v>
      </c>
      <c r="I26" s="16">
        <v>79061.09</v>
      </c>
      <c r="J26" s="16">
        <v>77980.13</v>
      </c>
      <c r="K26" s="16">
        <v>79191.31</v>
      </c>
      <c r="L26" s="16">
        <v>48482.49</v>
      </c>
    </row>
    <row r="27" spans="1:12" s="42" customFormat="1" ht="61.5" customHeight="1" x14ac:dyDescent="0.25">
      <c r="A27" s="44" t="s">
        <v>6</v>
      </c>
      <c r="B27" s="51" t="s">
        <v>167</v>
      </c>
      <c r="C27" s="50" t="s">
        <v>191</v>
      </c>
      <c r="D27" s="50" t="s">
        <v>192</v>
      </c>
      <c r="E27" s="50" t="s">
        <v>194</v>
      </c>
      <c r="F27" s="44" t="s">
        <v>53</v>
      </c>
      <c r="G27" s="16">
        <v>157.72</v>
      </c>
      <c r="H27" s="16">
        <v>34.15</v>
      </c>
      <c r="I27" s="16">
        <v>265.88</v>
      </c>
      <c r="J27" s="16">
        <v>0</v>
      </c>
      <c r="K27" s="16">
        <v>0</v>
      </c>
      <c r="L27" s="16">
        <v>0</v>
      </c>
    </row>
    <row r="28" spans="1:12" s="42" customFormat="1" ht="47.25" customHeight="1" x14ac:dyDescent="0.25">
      <c r="A28" s="44" t="s">
        <v>59</v>
      </c>
      <c r="B28" s="49" t="s">
        <v>58</v>
      </c>
      <c r="C28" s="50" t="s">
        <v>191</v>
      </c>
      <c r="D28" s="50" t="s">
        <v>192</v>
      </c>
      <c r="E28" s="50" t="s">
        <v>194</v>
      </c>
      <c r="F28" s="40" t="s">
        <v>53</v>
      </c>
      <c r="G28" s="16">
        <v>0</v>
      </c>
      <c r="H28" s="16">
        <v>34.15</v>
      </c>
      <c r="I28" s="16">
        <v>0</v>
      </c>
      <c r="J28" s="16">
        <v>0</v>
      </c>
      <c r="K28" s="16">
        <v>0</v>
      </c>
      <c r="L28" s="16">
        <v>0</v>
      </c>
    </row>
    <row r="29" spans="1:12" s="42" customFormat="1" ht="85.5" customHeight="1" x14ac:dyDescent="0.25">
      <c r="A29" s="44" t="s">
        <v>12</v>
      </c>
      <c r="B29" s="49" t="s">
        <v>60</v>
      </c>
      <c r="C29" s="44"/>
      <c r="D29" s="44"/>
      <c r="E29" s="44"/>
      <c r="F29" s="52" t="s">
        <v>61</v>
      </c>
      <c r="G29" s="30">
        <v>111329.3</v>
      </c>
      <c r="H29" s="16">
        <f>H31+H33+H34+H35+H41+H44+H46+H47</f>
        <v>136472.20000000001</v>
      </c>
      <c r="I29" s="16">
        <f>I31+I33+I34+I35+I41+I44+I46+I47+I39</f>
        <v>132226.50999999998</v>
      </c>
      <c r="J29" s="16">
        <f>J31+J33+J34+J35+J41+J44+J46+J47</f>
        <v>127443.48</v>
      </c>
      <c r="K29" s="16">
        <f>K31+K33+K34+K35+K41+K44+K46+K47</f>
        <v>131991.78</v>
      </c>
      <c r="L29" s="16">
        <f>L31+L33+L34+L35+L41+L44+L46+L47</f>
        <v>88864.3</v>
      </c>
    </row>
    <row r="30" spans="1:12" s="42" customFormat="1" ht="62.25" customHeight="1" x14ac:dyDescent="0.25">
      <c r="A30" s="44"/>
      <c r="B30" s="49" t="s">
        <v>57</v>
      </c>
      <c r="C30" s="44"/>
      <c r="D30" s="44"/>
      <c r="E30" s="44"/>
      <c r="F30" s="44"/>
    </row>
    <row r="31" spans="1:12" s="42" customFormat="1" ht="63" customHeight="1" x14ac:dyDescent="0.25">
      <c r="A31" s="130" t="s">
        <v>9</v>
      </c>
      <c r="B31" s="131" t="s">
        <v>5</v>
      </c>
      <c r="C31" s="130" t="s">
        <v>195</v>
      </c>
      <c r="D31" s="130" t="s">
        <v>196</v>
      </c>
      <c r="E31" s="130" t="s">
        <v>200</v>
      </c>
      <c r="F31" s="129" t="s">
        <v>61</v>
      </c>
      <c r="G31" s="123">
        <v>82868.600000000006</v>
      </c>
      <c r="H31" s="123">
        <v>104453.22</v>
      </c>
      <c r="I31" s="123">
        <v>102445.73</v>
      </c>
      <c r="J31" s="123">
        <v>99111.14</v>
      </c>
      <c r="K31" s="123">
        <v>101219.76</v>
      </c>
      <c r="L31" s="123">
        <v>65762.69</v>
      </c>
    </row>
    <row r="32" spans="1:12" s="42" customFormat="1" ht="15.75" customHeight="1" x14ac:dyDescent="0.25">
      <c r="A32" s="130"/>
      <c r="B32" s="131"/>
      <c r="C32" s="130"/>
      <c r="D32" s="130"/>
      <c r="E32" s="130"/>
      <c r="F32" s="129"/>
      <c r="G32" s="123"/>
      <c r="H32" s="123"/>
      <c r="I32" s="123"/>
      <c r="J32" s="123"/>
      <c r="K32" s="123"/>
      <c r="L32" s="123"/>
    </row>
    <row r="33" spans="1:12" s="42" customFormat="1" ht="60" customHeight="1" x14ac:dyDescent="0.25">
      <c r="A33" s="44" t="s">
        <v>10</v>
      </c>
      <c r="B33" s="51" t="s">
        <v>7</v>
      </c>
      <c r="C33" s="50" t="s">
        <v>195</v>
      </c>
      <c r="D33" s="50" t="s">
        <v>198</v>
      </c>
      <c r="E33" s="50" t="s">
        <v>201</v>
      </c>
      <c r="F33" s="53" t="s">
        <v>62</v>
      </c>
      <c r="G33" s="30">
        <v>8913.3700000000008</v>
      </c>
      <c r="H33" s="30">
        <v>7917.37</v>
      </c>
      <c r="I33" s="30">
        <v>5279.94</v>
      </c>
      <c r="J33" s="30">
        <v>5261.75</v>
      </c>
      <c r="K33" s="30">
        <v>5265.79</v>
      </c>
      <c r="L33" s="30">
        <v>5408.99</v>
      </c>
    </row>
    <row r="34" spans="1:12" s="42" customFormat="1" ht="55.5" customHeight="1" x14ac:dyDescent="0.25">
      <c r="A34" s="44" t="s">
        <v>63</v>
      </c>
      <c r="B34" s="51" t="s">
        <v>1</v>
      </c>
      <c r="C34" s="50" t="s">
        <v>195</v>
      </c>
      <c r="D34" s="50" t="s">
        <v>199</v>
      </c>
      <c r="E34" s="50" t="s">
        <v>202</v>
      </c>
      <c r="F34" s="52" t="s">
        <v>61</v>
      </c>
      <c r="G34" s="30">
        <v>2564.34</v>
      </c>
      <c r="H34" s="30">
        <v>2813.22</v>
      </c>
      <c r="I34" s="30">
        <v>2722.14</v>
      </c>
      <c r="J34" s="30">
        <v>2722.14</v>
      </c>
      <c r="K34" s="30">
        <v>2722.14</v>
      </c>
      <c r="L34" s="30">
        <v>2572.14</v>
      </c>
    </row>
    <row r="35" spans="1:12" s="42" customFormat="1" ht="67.5" customHeight="1" x14ac:dyDescent="0.25">
      <c r="A35" s="44" t="s">
        <v>64</v>
      </c>
      <c r="B35" s="49" t="s">
        <v>8</v>
      </c>
      <c r="C35" s="50" t="s">
        <v>195</v>
      </c>
      <c r="D35" s="50" t="s">
        <v>196</v>
      </c>
      <c r="E35" s="50" t="s">
        <v>203</v>
      </c>
      <c r="F35" s="54" t="s">
        <v>61</v>
      </c>
      <c r="G35" s="41">
        <v>330.04</v>
      </c>
      <c r="H35" s="41">
        <f>H36+H37+H38+H39</f>
        <v>500.16</v>
      </c>
      <c r="I35" s="41">
        <v>245.43</v>
      </c>
      <c r="J35" s="41">
        <v>0</v>
      </c>
      <c r="K35" s="41">
        <v>0</v>
      </c>
      <c r="L35" s="41">
        <v>0</v>
      </c>
    </row>
    <row r="36" spans="1:12" s="42" customFormat="1" ht="74.25" customHeight="1" x14ac:dyDescent="0.25">
      <c r="A36" s="44" t="s">
        <v>65</v>
      </c>
      <c r="B36" s="55" t="s">
        <v>66</v>
      </c>
      <c r="C36" s="50" t="s">
        <v>195</v>
      </c>
      <c r="D36" s="50" t="s">
        <v>196</v>
      </c>
      <c r="E36" s="50" t="s">
        <v>203</v>
      </c>
      <c r="F36" s="54" t="s">
        <v>61</v>
      </c>
      <c r="G36" s="16">
        <v>0</v>
      </c>
      <c r="H36" s="16">
        <v>212.15</v>
      </c>
      <c r="I36" s="16">
        <v>0</v>
      </c>
      <c r="J36" s="16">
        <v>0</v>
      </c>
      <c r="K36" s="16">
        <v>0</v>
      </c>
      <c r="L36" s="16">
        <v>0</v>
      </c>
    </row>
    <row r="37" spans="1:12" s="42" customFormat="1" ht="60.75" customHeight="1" x14ac:dyDescent="0.25">
      <c r="A37" s="44" t="s">
        <v>67</v>
      </c>
      <c r="B37" s="55" t="s">
        <v>68</v>
      </c>
      <c r="C37" s="50" t="s">
        <v>195</v>
      </c>
      <c r="D37" s="44" t="s">
        <v>196</v>
      </c>
      <c r="E37" s="50" t="s">
        <v>203</v>
      </c>
      <c r="F37" s="54" t="s">
        <v>61</v>
      </c>
      <c r="G37" s="16">
        <v>0</v>
      </c>
      <c r="H37" s="16">
        <v>143.88</v>
      </c>
      <c r="I37" s="16">
        <v>0</v>
      </c>
      <c r="J37" s="16">
        <v>0</v>
      </c>
      <c r="K37" s="16">
        <v>0</v>
      </c>
      <c r="L37" s="16">
        <v>0</v>
      </c>
    </row>
    <row r="38" spans="1:12" s="42" customFormat="1" ht="54" customHeight="1" x14ac:dyDescent="0.25">
      <c r="A38" s="44" t="s">
        <v>69</v>
      </c>
      <c r="B38" s="55" t="s">
        <v>70</v>
      </c>
      <c r="C38" s="50" t="s">
        <v>195</v>
      </c>
      <c r="D38" s="44" t="s">
        <v>196</v>
      </c>
      <c r="E38" s="50" t="s">
        <v>203</v>
      </c>
      <c r="F38" s="54" t="s">
        <v>61</v>
      </c>
      <c r="G38" s="16">
        <v>0</v>
      </c>
      <c r="H38" s="16">
        <v>137.83000000000001</v>
      </c>
      <c r="I38" s="16">
        <v>0</v>
      </c>
      <c r="J38" s="16">
        <v>0</v>
      </c>
      <c r="K38" s="16">
        <v>0</v>
      </c>
      <c r="L38" s="16">
        <v>0</v>
      </c>
    </row>
    <row r="39" spans="1:12" s="42" customFormat="1" ht="94.5" customHeight="1" x14ac:dyDescent="0.25">
      <c r="A39" s="44" t="s">
        <v>71</v>
      </c>
      <c r="B39" s="56" t="s">
        <v>168</v>
      </c>
      <c r="C39" s="50" t="s">
        <v>195</v>
      </c>
      <c r="D39" s="50" t="s">
        <v>198</v>
      </c>
      <c r="E39" s="50" t="s">
        <v>204</v>
      </c>
      <c r="F39" s="54" t="s">
        <v>72</v>
      </c>
      <c r="G39" s="16">
        <v>0</v>
      </c>
      <c r="H39" s="16">
        <v>6.3</v>
      </c>
      <c r="I39" s="16">
        <v>66.81</v>
      </c>
      <c r="J39" s="16">
        <v>0</v>
      </c>
      <c r="K39" s="16">
        <v>0</v>
      </c>
      <c r="L39" s="16">
        <v>0</v>
      </c>
    </row>
    <row r="40" spans="1:12" s="42" customFormat="1" ht="59.25" customHeight="1" x14ac:dyDescent="0.25">
      <c r="A40" s="44" t="s">
        <v>74</v>
      </c>
      <c r="B40" s="56" t="s">
        <v>75</v>
      </c>
      <c r="C40" s="50" t="s">
        <v>195</v>
      </c>
      <c r="D40" s="50" t="s">
        <v>198</v>
      </c>
      <c r="E40" s="50" t="s">
        <v>204</v>
      </c>
      <c r="F40" s="54" t="s">
        <v>72</v>
      </c>
      <c r="G40" s="16">
        <v>0</v>
      </c>
      <c r="H40" s="16">
        <v>6.3</v>
      </c>
      <c r="I40" s="16">
        <v>0</v>
      </c>
      <c r="J40" s="16">
        <v>0</v>
      </c>
      <c r="K40" s="16">
        <v>0</v>
      </c>
      <c r="L40" s="16">
        <v>0</v>
      </c>
    </row>
    <row r="41" spans="1:12" s="42" customFormat="1" ht="98.25" customHeight="1" x14ac:dyDescent="0.25">
      <c r="A41" s="44" t="s">
        <v>73</v>
      </c>
      <c r="B41" s="56" t="s">
        <v>76</v>
      </c>
      <c r="C41" s="50" t="s">
        <v>195</v>
      </c>
      <c r="D41" s="50" t="s">
        <v>205</v>
      </c>
      <c r="E41" s="50" t="s">
        <v>206</v>
      </c>
      <c r="F41" s="54" t="s">
        <v>61</v>
      </c>
      <c r="G41" s="16">
        <v>83.51</v>
      </c>
      <c r="H41" s="16">
        <f>H42+H43</f>
        <v>134.16999999999999</v>
      </c>
      <c r="I41" s="16">
        <v>126.2</v>
      </c>
      <c r="J41" s="16">
        <v>0</v>
      </c>
      <c r="K41" s="16">
        <v>0</v>
      </c>
      <c r="L41" s="16">
        <v>0</v>
      </c>
    </row>
    <row r="42" spans="1:12" s="42" customFormat="1" ht="56.25" customHeight="1" x14ac:dyDescent="0.25">
      <c r="A42" s="44" t="s">
        <v>137</v>
      </c>
      <c r="B42" s="57" t="s">
        <v>172</v>
      </c>
      <c r="C42" s="50" t="s">
        <v>195</v>
      </c>
      <c r="D42" s="50" t="s">
        <v>205</v>
      </c>
      <c r="E42" s="50" t="s">
        <v>206</v>
      </c>
      <c r="F42" s="54" t="s">
        <v>61</v>
      </c>
      <c r="G42" s="16">
        <v>0</v>
      </c>
      <c r="H42" s="16">
        <v>113.21</v>
      </c>
      <c r="I42" s="16">
        <v>0</v>
      </c>
      <c r="J42" s="16">
        <v>0</v>
      </c>
      <c r="K42" s="16">
        <v>0</v>
      </c>
      <c r="L42" s="16">
        <v>0</v>
      </c>
    </row>
    <row r="43" spans="1:12" s="42" customFormat="1" ht="48" customHeight="1" x14ac:dyDescent="0.25">
      <c r="A43" s="44" t="s">
        <v>174</v>
      </c>
      <c r="B43" s="58" t="s">
        <v>173</v>
      </c>
      <c r="C43" s="50" t="s">
        <v>195</v>
      </c>
      <c r="D43" s="50" t="s">
        <v>205</v>
      </c>
      <c r="E43" s="50" t="s">
        <v>206</v>
      </c>
      <c r="F43" s="54" t="s">
        <v>61</v>
      </c>
      <c r="G43" s="16">
        <v>0</v>
      </c>
      <c r="H43" s="16">
        <v>20.96</v>
      </c>
      <c r="I43" s="16">
        <v>0</v>
      </c>
      <c r="J43" s="16">
        <v>0</v>
      </c>
      <c r="K43" s="16">
        <v>0</v>
      </c>
      <c r="L43" s="16">
        <v>0</v>
      </c>
    </row>
    <row r="44" spans="1:12" s="42" customFormat="1" ht="81" customHeight="1" x14ac:dyDescent="0.25">
      <c r="A44" s="44" t="s">
        <v>128</v>
      </c>
      <c r="B44" s="55" t="s">
        <v>175</v>
      </c>
      <c r="C44" s="50" t="s">
        <v>195</v>
      </c>
      <c r="D44" s="59" t="s">
        <v>196</v>
      </c>
      <c r="E44" s="59" t="s">
        <v>207</v>
      </c>
      <c r="F44" s="60" t="s">
        <v>61</v>
      </c>
      <c r="G44" s="41">
        <v>0</v>
      </c>
      <c r="H44" s="41">
        <v>736.64</v>
      </c>
      <c r="I44" s="41">
        <v>939.22</v>
      </c>
      <c r="J44" s="41">
        <v>0</v>
      </c>
      <c r="K44" s="41">
        <v>0</v>
      </c>
      <c r="L44" s="41">
        <v>0</v>
      </c>
    </row>
    <row r="45" spans="1:12" s="42" customFormat="1" ht="54" customHeight="1" x14ac:dyDescent="0.25">
      <c r="A45" s="44" t="s">
        <v>139</v>
      </c>
      <c r="B45" s="55" t="s">
        <v>176</v>
      </c>
      <c r="C45" s="59" t="s">
        <v>195</v>
      </c>
      <c r="D45" s="59" t="s">
        <v>196</v>
      </c>
      <c r="E45" s="59" t="s">
        <v>207</v>
      </c>
      <c r="F45" s="60" t="s">
        <v>61</v>
      </c>
      <c r="G45" s="41">
        <v>0</v>
      </c>
      <c r="H45" s="41">
        <v>736.64</v>
      </c>
      <c r="I45" s="41">
        <v>0</v>
      </c>
      <c r="J45" s="41">
        <v>0</v>
      </c>
      <c r="K45" s="41">
        <v>0</v>
      </c>
      <c r="L45" s="41">
        <v>0</v>
      </c>
    </row>
    <row r="46" spans="1:12" s="42" customFormat="1" ht="73.5" customHeight="1" x14ac:dyDescent="0.25">
      <c r="A46" s="44" t="s">
        <v>129</v>
      </c>
      <c r="B46" s="61" t="s">
        <v>177</v>
      </c>
      <c r="C46" s="59" t="s">
        <v>195</v>
      </c>
      <c r="D46" s="59" t="s">
        <v>197</v>
      </c>
      <c r="E46" s="59" t="s">
        <v>208</v>
      </c>
      <c r="F46" s="60" t="s">
        <v>72</v>
      </c>
      <c r="G46" s="41">
        <v>16422.2</v>
      </c>
      <c r="H46" s="41">
        <v>19898.11</v>
      </c>
      <c r="I46" s="41">
        <v>20401.04</v>
      </c>
      <c r="J46" s="41">
        <v>20348.45</v>
      </c>
      <c r="K46" s="41">
        <v>22784.09</v>
      </c>
      <c r="L46" s="41">
        <v>15120.48</v>
      </c>
    </row>
    <row r="47" spans="1:12" s="42" customFormat="1" ht="111" customHeight="1" x14ac:dyDescent="0.25">
      <c r="A47" s="44" t="s">
        <v>130</v>
      </c>
      <c r="B47" s="61" t="s">
        <v>178</v>
      </c>
      <c r="C47" s="59" t="s">
        <v>195</v>
      </c>
      <c r="D47" s="59" t="s">
        <v>197</v>
      </c>
      <c r="E47" s="59" t="s">
        <v>209</v>
      </c>
      <c r="F47" s="60" t="s">
        <v>72</v>
      </c>
      <c r="G47" s="41">
        <v>0</v>
      </c>
      <c r="H47" s="41">
        <v>19.309999999999999</v>
      </c>
      <c r="I47" s="41">
        <v>0</v>
      </c>
      <c r="J47" s="41">
        <v>0</v>
      </c>
      <c r="K47" s="41">
        <v>0</v>
      </c>
      <c r="L47" s="41">
        <v>0</v>
      </c>
    </row>
    <row r="48" spans="1:12" s="42" customFormat="1" ht="99" customHeight="1" x14ac:dyDescent="0.25">
      <c r="A48" s="44" t="s">
        <v>122</v>
      </c>
      <c r="B48" s="49" t="s">
        <v>183</v>
      </c>
      <c r="C48" s="59" t="s">
        <v>210</v>
      </c>
      <c r="D48" s="59" t="s">
        <v>211</v>
      </c>
      <c r="E48" s="59" t="s">
        <v>212</v>
      </c>
      <c r="F48" s="55" t="s">
        <v>179</v>
      </c>
      <c r="G48" s="41">
        <v>32676.97</v>
      </c>
      <c r="H48" s="41">
        <f>H49+H51</f>
        <v>33950.43</v>
      </c>
      <c r="I48" s="41">
        <f t="shared" ref="I48:L48" si="2">I49+I51</f>
        <v>31870.940000000002</v>
      </c>
      <c r="J48" s="41">
        <f t="shared" si="2"/>
        <v>31870.940000000002</v>
      </c>
      <c r="K48" s="41">
        <f t="shared" si="2"/>
        <v>31870.940000000002</v>
      </c>
      <c r="L48" s="41">
        <f t="shared" si="2"/>
        <v>23925.53</v>
      </c>
    </row>
    <row r="49" spans="1:12" s="42" customFormat="1" ht="100.5" customHeight="1" x14ac:dyDescent="0.25">
      <c r="A49" s="44" t="s">
        <v>77</v>
      </c>
      <c r="B49" s="49" t="s">
        <v>184</v>
      </c>
      <c r="C49" s="59" t="s">
        <v>210</v>
      </c>
      <c r="D49" s="59" t="s">
        <v>213</v>
      </c>
      <c r="E49" s="59" t="s">
        <v>214</v>
      </c>
      <c r="F49" s="55" t="s">
        <v>179</v>
      </c>
      <c r="G49" s="41">
        <f>G50</f>
        <v>16093.02</v>
      </c>
      <c r="H49" s="41">
        <f t="shared" ref="H49:L49" si="3">H50</f>
        <v>16102.24</v>
      </c>
      <c r="I49" s="41">
        <f t="shared" si="3"/>
        <v>15297.99</v>
      </c>
      <c r="J49" s="41">
        <f t="shared" si="3"/>
        <v>15297.99</v>
      </c>
      <c r="K49" s="41">
        <f t="shared" si="3"/>
        <v>15297.99</v>
      </c>
      <c r="L49" s="41">
        <f t="shared" si="3"/>
        <v>12727</v>
      </c>
    </row>
    <row r="50" spans="1:12" s="42" customFormat="1" ht="62.25" customHeight="1" x14ac:dyDescent="0.25">
      <c r="A50" s="44" t="s">
        <v>185</v>
      </c>
      <c r="B50" s="49" t="s">
        <v>187</v>
      </c>
      <c r="C50" s="59"/>
      <c r="D50" s="59"/>
      <c r="E50" s="59"/>
      <c r="F50" s="41" t="s">
        <v>53</v>
      </c>
      <c r="G50" s="41">
        <v>16093.02</v>
      </c>
      <c r="H50" s="41">
        <v>16102.24</v>
      </c>
      <c r="I50" s="41">
        <v>15297.99</v>
      </c>
      <c r="J50" s="41">
        <v>15297.99</v>
      </c>
      <c r="K50" s="41">
        <v>15297.99</v>
      </c>
      <c r="L50" s="41">
        <v>12727</v>
      </c>
    </row>
    <row r="51" spans="1:12" s="42" customFormat="1" ht="51.75" customHeight="1" x14ac:dyDescent="0.25">
      <c r="A51" s="44" t="s">
        <v>186</v>
      </c>
      <c r="B51" s="54" t="s">
        <v>78</v>
      </c>
      <c r="C51" s="59"/>
      <c r="D51" s="59"/>
      <c r="E51" s="59"/>
      <c r="F51" s="54" t="s">
        <v>61</v>
      </c>
      <c r="G51" s="41">
        <v>16583.95</v>
      </c>
      <c r="H51" s="41">
        <v>17848.189999999999</v>
      </c>
      <c r="I51" s="41">
        <v>16572.95</v>
      </c>
      <c r="J51" s="41">
        <v>16572.95</v>
      </c>
      <c r="K51" s="41">
        <v>16572.95</v>
      </c>
      <c r="L51" s="41">
        <v>11198.53</v>
      </c>
    </row>
    <row r="52" spans="1:12" s="42" customFormat="1" ht="134.25" customHeight="1" x14ac:dyDescent="0.25">
      <c r="A52" s="44" t="s">
        <v>79</v>
      </c>
      <c r="B52" s="54" t="s">
        <v>169</v>
      </c>
      <c r="C52" s="59"/>
      <c r="D52" s="59"/>
      <c r="E52" s="59"/>
      <c r="F52" s="54" t="s">
        <v>80</v>
      </c>
      <c r="G52" s="41">
        <v>15083.11</v>
      </c>
      <c r="H52" s="41">
        <f>H54+H55+H56+H57</f>
        <v>16503.129999999997</v>
      </c>
      <c r="I52" s="41">
        <f t="shared" ref="I52:L52" si="4">I54+I55+I56+I57</f>
        <v>17240.55</v>
      </c>
      <c r="J52" s="41">
        <f t="shared" si="4"/>
        <v>17274.760000000002</v>
      </c>
      <c r="K52" s="41">
        <f t="shared" si="4"/>
        <v>17284.23</v>
      </c>
      <c r="L52" s="41">
        <f t="shared" si="4"/>
        <v>19587.75</v>
      </c>
    </row>
    <row r="53" spans="1:12" s="42" customFormat="1" ht="45" x14ac:dyDescent="0.25">
      <c r="A53" s="44"/>
      <c r="B53" s="54" t="s">
        <v>57</v>
      </c>
      <c r="C53" s="59"/>
      <c r="D53" s="59"/>
      <c r="E53" s="59"/>
      <c r="F53" s="41"/>
      <c r="G53" s="41"/>
      <c r="H53" s="41"/>
      <c r="I53" s="41"/>
      <c r="J53" s="41"/>
      <c r="K53" s="41"/>
      <c r="L53" s="41"/>
    </row>
    <row r="54" spans="1:12" s="42" customFormat="1" ht="57.75" customHeight="1" x14ac:dyDescent="0.25">
      <c r="A54" s="44" t="s">
        <v>81</v>
      </c>
      <c r="B54" s="54" t="s">
        <v>82</v>
      </c>
      <c r="C54" s="59" t="s">
        <v>215</v>
      </c>
      <c r="D54" s="59" t="s">
        <v>216</v>
      </c>
      <c r="E54" s="59" t="s">
        <v>220</v>
      </c>
      <c r="F54" s="54" t="s">
        <v>80</v>
      </c>
      <c r="G54" s="41">
        <v>3011.08</v>
      </c>
      <c r="H54" s="41">
        <v>3214.81</v>
      </c>
      <c r="I54" s="41">
        <v>2952.52</v>
      </c>
      <c r="J54" s="41">
        <v>2952.52</v>
      </c>
      <c r="K54" s="41">
        <v>2952.52</v>
      </c>
      <c r="L54" s="41">
        <v>2836.24</v>
      </c>
    </row>
    <row r="55" spans="1:12" s="42" customFormat="1" ht="97.5" customHeight="1" x14ac:dyDescent="0.25">
      <c r="A55" s="44" t="s">
        <v>83</v>
      </c>
      <c r="B55" s="56" t="s">
        <v>84</v>
      </c>
      <c r="C55" s="59" t="s">
        <v>215</v>
      </c>
      <c r="D55" s="50" t="s">
        <v>217</v>
      </c>
      <c r="E55" s="50" t="s">
        <v>221</v>
      </c>
      <c r="F55" s="54" t="s">
        <v>80</v>
      </c>
      <c r="G55" s="16">
        <v>0</v>
      </c>
      <c r="H55" s="16">
        <v>0</v>
      </c>
      <c r="I55" s="16">
        <v>13.32</v>
      </c>
      <c r="J55" s="16">
        <v>13.32</v>
      </c>
      <c r="K55" s="16">
        <v>13.32</v>
      </c>
      <c r="L55" s="16">
        <v>40</v>
      </c>
    </row>
    <row r="56" spans="1:12" s="42" customFormat="1" ht="75" customHeight="1" x14ac:dyDescent="0.25">
      <c r="A56" s="44" t="s">
        <v>85</v>
      </c>
      <c r="B56" s="56" t="s">
        <v>86</v>
      </c>
      <c r="C56" s="59" t="s">
        <v>215</v>
      </c>
      <c r="D56" s="50" t="s">
        <v>218</v>
      </c>
      <c r="E56" s="50" t="s">
        <v>222</v>
      </c>
      <c r="F56" s="17" t="s">
        <v>87</v>
      </c>
      <c r="G56" s="16">
        <v>2396.4499999999998</v>
      </c>
      <c r="H56" s="16">
        <v>2724.1</v>
      </c>
      <c r="I56" s="16">
        <v>2864.64</v>
      </c>
      <c r="J56" s="16">
        <v>2864.64</v>
      </c>
      <c r="K56" s="16">
        <v>2864.64</v>
      </c>
      <c r="L56" s="16">
        <v>2113.89</v>
      </c>
    </row>
    <row r="57" spans="1:12" s="42" customFormat="1" ht="90" x14ac:dyDescent="0.25">
      <c r="A57" s="44" t="s">
        <v>88</v>
      </c>
      <c r="B57" s="54" t="s">
        <v>89</v>
      </c>
      <c r="C57" s="59" t="s">
        <v>215</v>
      </c>
      <c r="D57" s="44" t="s">
        <v>219</v>
      </c>
      <c r="E57" s="44" t="s">
        <v>223</v>
      </c>
      <c r="F57" s="17" t="s">
        <v>90</v>
      </c>
      <c r="G57" s="16">
        <v>9675.58</v>
      </c>
      <c r="H57" s="16">
        <v>10564.22</v>
      </c>
      <c r="I57" s="16">
        <v>11410.07</v>
      </c>
      <c r="J57" s="16">
        <v>11444.28</v>
      </c>
      <c r="K57" s="16">
        <v>11453.75</v>
      </c>
      <c r="L57" s="16">
        <v>14597.62</v>
      </c>
    </row>
    <row r="58" spans="1:12" s="11" customFormat="1" x14ac:dyDescent="0.25">
      <c r="A58" s="16"/>
      <c r="B58" s="16"/>
      <c r="C58" s="17"/>
      <c r="D58" s="16"/>
      <c r="E58" s="16"/>
      <c r="F58" s="16"/>
      <c r="G58" s="16"/>
      <c r="H58" s="16"/>
      <c r="I58" s="16"/>
      <c r="J58" s="16"/>
      <c r="K58" s="16"/>
      <c r="L58" s="16"/>
    </row>
    <row r="59" spans="1:12" s="11" customFormat="1" x14ac:dyDescent="0.25">
      <c r="C59" s="18"/>
    </row>
    <row r="60" spans="1:12" s="11" customFormat="1" x14ac:dyDescent="0.25">
      <c r="C60" s="18"/>
    </row>
    <row r="61" spans="1:12" ht="18.75" x14ac:dyDescent="0.3">
      <c r="A61" s="102"/>
      <c r="B61" s="102"/>
      <c r="D61" s="120"/>
      <c r="E61" s="120"/>
      <c r="F61" s="26"/>
      <c r="J61" s="120"/>
      <c r="K61" s="120"/>
      <c r="L61" s="120"/>
    </row>
    <row r="65" spans="1:2" x14ac:dyDescent="0.25">
      <c r="A65" s="103"/>
      <c r="B65" s="103"/>
    </row>
  </sheetData>
  <mergeCells count="52">
    <mergeCell ref="H24:H25"/>
    <mergeCell ref="A13:A14"/>
    <mergeCell ref="B13:B14"/>
    <mergeCell ref="C13:E13"/>
    <mergeCell ref="F13:F14"/>
    <mergeCell ref="G13:L13"/>
    <mergeCell ref="F22:F23"/>
    <mergeCell ref="G22:G23"/>
    <mergeCell ref="H22:H23"/>
    <mergeCell ref="I22:I23"/>
    <mergeCell ref="J22:J23"/>
    <mergeCell ref="A22:A23"/>
    <mergeCell ref="B22:B23"/>
    <mergeCell ref="C22:C23"/>
    <mergeCell ref="D22:D23"/>
    <mergeCell ref="E22:E23"/>
    <mergeCell ref="I1:L1"/>
    <mergeCell ref="I3:L3"/>
    <mergeCell ref="A7:L7"/>
    <mergeCell ref="A8:L10"/>
    <mergeCell ref="A11:E11"/>
    <mergeCell ref="I4:L4"/>
    <mergeCell ref="I5:L5"/>
    <mergeCell ref="I6:L6"/>
    <mergeCell ref="I24:I25"/>
    <mergeCell ref="J24:J25"/>
    <mergeCell ref="K24:K25"/>
    <mergeCell ref="L24:L25"/>
    <mergeCell ref="K22:K23"/>
    <mergeCell ref="L22:L23"/>
    <mergeCell ref="L31:L32"/>
    <mergeCell ref="A61:B61"/>
    <mergeCell ref="D61:E61"/>
    <mergeCell ref="J61:L61"/>
    <mergeCell ref="J31:J32"/>
    <mergeCell ref="K31:K32"/>
    <mergeCell ref="I31:I32"/>
    <mergeCell ref="H31:H32"/>
    <mergeCell ref="G24:G25"/>
    <mergeCell ref="A65:B65"/>
    <mergeCell ref="F31:F32"/>
    <mergeCell ref="G31:G32"/>
    <mergeCell ref="A31:A32"/>
    <mergeCell ref="B31:B32"/>
    <mergeCell ref="C31:C32"/>
    <mergeCell ref="D31:D32"/>
    <mergeCell ref="E31:E32"/>
    <mergeCell ref="A24:A25"/>
    <mergeCell ref="B24:B25"/>
    <mergeCell ref="C24:C25"/>
    <mergeCell ref="D24:D25"/>
    <mergeCell ref="E24:E2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42"/>
  <sheetViews>
    <sheetView tabSelected="1" zoomScaleNormal="100" workbookViewId="0">
      <selection activeCell="A7" sqref="A7:I7"/>
    </sheetView>
  </sheetViews>
  <sheetFormatPr defaultRowHeight="15" x14ac:dyDescent="0.25"/>
  <cols>
    <col min="1" max="1" width="6.140625" customWidth="1"/>
    <col min="2" max="2" width="33" customWidth="1"/>
    <col min="3" max="3" width="41.140625" customWidth="1"/>
    <col min="4" max="4" width="11.140625" customWidth="1"/>
    <col min="5" max="5" width="12.28515625" customWidth="1"/>
    <col min="6" max="6" width="11.140625" customWidth="1"/>
    <col min="7" max="7" width="10.85546875" style="21" customWidth="1"/>
    <col min="8" max="8" width="10.28515625" style="21" customWidth="1"/>
    <col min="9" max="9" width="10" customWidth="1"/>
    <col min="10" max="10" width="14.7109375" customWidth="1"/>
    <col min="11" max="11" width="11.5703125" customWidth="1"/>
    <col min="12" max="12" width="11.7109375" customWidth="1"/>
    <col min="13" max="13" width="14.42578125" customWidth="1"/>
    <col min="14" max="14" width="10.42578125" customWidth="1"/>
  </cols>
  <sheetData>
    <row r="1" spans="1:15" ht="37.5" customHeight="1" x14ac:dyDescent="0.3">
      <c r="A1" s="1"/>
      <c r="B1" s="1"/>
      <c r="C1" s="1"/>
      <c r="D1" s="1"/>
      <c r="F1" s="102" t="s">
        <v>229</v>
      </c>
      <c r="G1" s="102"/>
      <c r="H1" s="102"/>
      <c r="I1" s="102"/>
    </row>
    <row r="2" spans="1:15" ht="18.75" x14ac:dyDescent="0.3">
      <c r="A2" s="1"/>
      <c r="B2" s="1"/>
      <c r="C2" s="1"/>
      <c r="D2" s="1"/>
    </row>
    <row r="3" spans="1:15" ht="18.75" x14ac:dyDescent="0.3">
      <c r="A3" s="1"/>
      <c r="B3" s="1"/>
      <c r="C3" s="1"/>
      <c r="D3" s="1"/>
      <c r="F3" s="102" t="s">
        <v>225</v>
      </c>
      <c r="G3" s="102"/>
      <c r="H3" s="102"/>
      <c r="I3" s="102"/>
    </row>
    <row r="4" spans="1:15" ht="18.75" x14ac:dyDescent="0.3">
      <c r="A4" s="1"/>
      <c r="B4" s="1"/>
      <c r="C4" s="1"/>
      <c r="D4" s="1"/>
      <c r="E4" s="14"/>
      <c r="F4" s="102" t="s">
        <v>226</v>
      </c>
      <c r="G4" s="102"/>
      <c r="H4" s="102"/>
      <c r="I4" s="102"/>
    </row>
    <row r="5" spans="1:15" ht="18.75" x14ac:dyDescent="0.3">
      <c r="A5" s="1"/>
      <c r="B5" s="1"/>
      <c r="C5" s="1"/>
      <c r="D5" s="1"/>
      <c r="E5" s="1"/>
      <c r="F5" s="102" t="s">
        <v>227</v>
      </c>
      <c r="G5" s="102"/>
      <c r="H5" s="102"/>
      <c r="I5" s="102"/>
    </row>
    <row r="6" spans="1:15" ht="19.5" customHeight="1" x14ac:dyDescent="0.3">
      <c r="A6" s="1"/>
      <c r="B6" s="1"/>
      <c r="C6" s="1"/>
      <c r="D6" s="1"/>
      <c r="E6" s="1"/>
      <c r="F6" s="102" t="s">
        <v>230</v>
      </c>
      <c r="G6" s="122"/>
      <c r="H6" s="122"/>
      <c r="I6" s="122"/>
    </row>
    <row r="7" spans="1:15" ht="63" customHeight="1" x14ac:dyDescent="0.3">
      <c r="A7" s="120" t="s">
        <v>91</v>
      </c>
      <c r="B7" s="120"/>
      <c r="C7" s="120"/>
      <c r="D7" s="120"/>
      <c r="E7" s="120"/>
      <c r="F7" s="120"/>
      <c r="G7" s="120"/>
      <c r="H7" s="120"/>
      <c r="I7" s="120"/>
    </row>
    <row r="8" spans="1:15" ht="2.25" customHeight="1" x14ac:dyDescent="0.25">
      <c r="A8" s="121" t="s">
        <v>92</v>
      </c>
      <c r="B8" s="121"/>
      <c r="C8" s="121"/>
      <c r="D8" s="121"/>
      <c r="E8" s="121"/>
      <c r="F8" s="121"/>
      <c r="G8" s="121"/>
      <c r="H8" s="121"/>
      <c r="I8" s="121"/>
    </row>
    <row r="9" spans="1:15" ht="12" customHeight="1" x14ac:dyDescent="0.25">
      <c r="A9" s="121"/>
      <c r="B9" s="121"/>
      <c r="C9" s="121"/>
      <c r="D9" s="121"/>
      <c r="E9" s="121"/>
      <c r="F9" s="121"/>
      <c r="G9" s="121"/>
      <c r="H9" s="121"/>
      <c r="I9" s="121"/>
    </row>
    <row r="10" spans="1:15" ht="33" customHeight="1" x14ac:dyDescent="0.25">
      <c r="A10" s="121"/>
      <c r="B10" s="121"/>
      <c r="C10" s="121"/>
      <c r="D10" s="121"/>
      <c r="E10" s="121"/>
      <c r="F10" s="121"/>
      <c r="G10" s="121"/>
      <c r="H10" s="121"/>
      <c r="I10" s="121"/>
    </row>
    <row r="11" spans="1:15" ht="18.75" x14ac:dyDescent="0.3">
      <c r="A11" s="118"/>
      <c r="B11" s="118"/>
      <c r="C11" s="118"/>
      <c r="D11" s="118"/>
      <c r="E11" s="118"/>
      <c r="F11" s="15"/>
    </row>
    <row r="12" spans="1:15" ht="18.75" x14ac:dyDescent="0.3">
      <c r="A12" s="13"/>
      <c r="B12" s="13"/>
      <c r="C12" s="13"/>
      <c r="D12" s="13"/>
      <c r="E12" s="13"/>
      <c r="F12" s="13"/>
    </row>
    <row r="13" spans="1:15" s="74" customFormat="1" ht="33.75" customHeight="1" x14ac:dyDescent="0.25">
      <c r="A13" s="137" t="s">
        <v>0</v>
      </c>
      <c r="B13" s="137" t="s">
        <v>42</v>
      </c>
      <c r="C13" s="137" t="s">
        <v>93</v>
      </c>
      <c r="D13" s="116" t="s">
        <v>94</v>
      </c>
      <c r="E13" s="116"/>
      <c r="F13" s="116"/>
      <c r="G13" s="116"/>
      <c r="H13" s="116"/>
      <c r="I13" s="116"/>
      <c r="J13" s="73"/>
      <c r="K13" s="73"/>
      <c r="L13" s="73"/>
      <c r="M13" s="73"/>
      <c r="N13" s="73"/>
      <c r="O13" s="73"/>
    </row>
    <row r="14" spans="1:15" s="74" customFormat="1" ht="51" customHeight="1" x14ac:dyDescent="0.25">
      <c r="A14" s="137"/>
      <c r="B14" s="137"/>
      <c r="C14" s="137"/>
      <c r="D14" s="43">
        <v>2017</v>
      </c>
      <c r="E14" s="43">
        <v>2018</v>
      </c>
      <c r="F14" s="43">
        <v>2019</v>
      </c>
      <c r="G14" s="22">
        <v>2020</v>
      </c>
      <c r="H14" s="22">
        <v>2021</v>
      </c>
      <c r="I14" s="10">
        <v>2022</v>
      </c>
      <c r="J14" s="73"/>
      <c r="K14" s="73"/>
      <c r="L14" s="73"/>
      <c r="M14" s="73"/>
      <c r="N14" s="73"/>
      <c r="O14" s="73"/>
    </row>
    <row r="15" spans="1:15" s="74" customFormat="1" x14ac:dyDescent="0.25">
      <c r="A15" s="10">
        <v>1</v>
      </c>
      <c r="B15" s="43">
        <v>2</v>
      </c>
      <c r="C15" s="10">
        <v>3</v>
      </c>
      <c r="D15" s="10">
        <v>4</v>
      </c>
      <c r="E15" s="10">
        <v>5</v>
      </c>
      <c r="F15" s="10">
        <v>6</v>
      </c>
      <c r="G15" s="22">
        <v>7</v>
      </c>
      <c r="H15" s="22">
        <v>8</v>
      </c>
      <c r="I15" s="10">
        <v>9</v>
      </c>
    </row>
    <row r="16" spans="1:15" s="74" customFormat="1" ht="66" customHeight="1" x14ac:dyDescent="0.25">
      <c r="A16" s="44" t="s">
        <v>19</v>
      </c>
      <c r="B16" s="45" t="s">
        <v>49</v>
      </c>
      <c r="C16" s="40"/>
      <c r="D16" s="16">
        <v>484606</v>
      </c>
      <c r="E16" s="16">
        <f>E19+E18+E17</f>
        <v>535319.20000000007</v>
      </c>
      <c r="F16" s="41">
        <f>F18+F19+F17</f>
        <v>517900.77999999991</v>
      </c>
      <c r="G16" s="78">
        <f t="shared" ref="G16:H16" si="0">G18+G19+G17</f>
        <v>507336.42000000004</v>
      </c>
      <c r="H16" s="78">
        <f t="shared" si="0"/>
        <v>522700.26</v>
      </c>
      <c r="I16" s="16">
        <v>455502.21</v>
      </c>
      <c r="L16" s="75"/>
    </row>
    <row r="17" spans="1:14" s="74" customFormat="1" x14ac:dyDescent="0.25">
      <c r="A17" s="47"/>
      <c r="B17" s="48"/>
      <c r="C17" s="79" t="s">
        <v>95</v>
      </c>
      <c r="D17" s="16">
        <v>1308.33</v>
      </c>
      <c r="E17" s="16">
        <v>2101.9299999999998</v>
      </c>
      <c r="F17" s="41">
        <v>0</v>
      </c>
      <c r="G17" s="80">
        <v>0</v>
      </c>
      <c r="H17" s="80">
        <v>0</v>
      </c>
      <c r="I17" s="16">
        <v>0</v>
      </c>
      <c r="L17" s="75"/>
    </row>
    <row r="18" spans="1:14" s="74" customFormat="1" ht="33.75" customHeight="1" x14ac:dyDescent="0.25">
      <c r="A18" s="47"/>
      <c r="B18" s="48"/>
      <c r="C18" s="46" t="s">
        <v>96</v>
      </c>
      <c r="D18" s="16">
        <v>266279.12</v>
      </c>
      <c r="E18" s="16">
        <f>E33+E52+E109+E119</f>
        <v>261259.78</v>
      </c>
      <c r="F18" s="41">
        <f>F33+F52+F109+F119</f>
        <v>257235.80999999997</v>
      </c>
      <c r="G18" s="78">
        <f t="shared" ref="G18:H18" si="1">G33+G52+G109+G119</f>
        <v>252767.11000000002</v>
      </c>
      <c r="H18" s="78">
        <f t="shared" si="1"/>
        <v>262362</v>
      </c>
      <c r="I18" s="16">
        <v>274642.14</v>
      </c>
      <c r="L18" s="75"/>
    </row>
    <row r="19" spans="1:14" s="74" customFormat="1" ht="60" x14ac:dyDescent="0.25">
      <c r="A19" s="47"/>
      <c r="B19" s="45"/>
      <c r="C19" s="46" t="s">
        <v>97</v>
      </c>
      <c r="D19" s="16">
        <v>217018.55</v>
      </c>
      <c r="E19" s="16">
        <f>E34+E53+E101+E120</f>
        <v>271957.49</v>
      </c>
      <c r="F19" s="16">
        <f>F34+F53+F101+F120</f>
        <v>260664.96999999997</v>
      </c>
      <c r="G19" s="80">
        <f t="shared" ref="G19:H19" si="2">G34+G53+G101+G120</f>
        <v>254569.31</v>
      </c>
      <c r="H19" s="80">
        <f t="shared" si="2"/>
        <v>260338.26</v>
      </c>
      <c r="I19" s="16">
        <v>180860.07</v>
      </c>
      <c r="L19" s="75"/>
    </row>
    <row r="20" spans="1:14" s="74" customFormat="1" x14ac:dyDescent="0.25">
      <c r="A20" s="47"/>
      <c r="B20" s="49"/>
      <c r="C20" s="79" t="s">
        <v>98</v>
      </c>
      <c r="D20" s="16"/>
      <c r="E20" s="16"/>
      <c r="F20" s="41"/>
      <c r="G20" s="80"/>
      <c r="H20" s="80"/>
      <c r="I20" s="16"/>
    </row>
    <row r="21" spans="1:14" s="74" customFormat="1" x14ac:dyDescent="0.25">
      <c r="A21" s="47"/>
      <c r="B21" s="49"/>
      <c r="C21" s="79" t="s">
        <v>99</v>
      </c>
      <c r="D21" s="16"/>
      <c r="E21" s="16"/>
      <c r="F21" s="41"/>
      <c r="G21" s="80"/>
      <c r="H21" s="80"/>
      <c r="I21" s="16"/>
    </row>
    <row r="22" spans="1:14" s="74" customFormat="1" ht="47.25" customHeight="1" x14ac:dyDescent="0.25">
      <c r="A22" s="132"/>
      <c r="B22" s="141"/>
      <c r="C22" s="133" t="s">
        <v>100</v>
      </c>
      <c r="D22" s="134">
        <v>9700.0300000000007</v>
      </c>
      <c r="E22" s="140">
        <f>E110+E122</f>
        <v>9034.33</v>
      </c>
      <c r="F22" s="140">
        <f>F110+F122</f>
        <v>8997.2999999999993</v>
      </c>
      <c r="G22" s="140">
        <f t="shared" ref="G22:H22" si="3">G110+G122</f>
        <v>8997.2999999999993</v>
      </c>
      <c r="H22" s="140">
        <f t="shared" si="3"/>
        <v>8997.2999999999993</v>
      </c>
      <c r="I22" s="134">
        <v>10772.5</v>
      </c>
    </row>
    <row r="23" spans="1:14" s="74" customFormat="1" ht="53.25" customHeight="1" x14ac:dyDescent="0.25">
      <c r="A23" s="132"/>
      <c r="B23" s="141"/>
      <c r="C23" s="133"/>
      <c r="D23" s="134"/>
      <c r="E23" s="140"/>
      <c r="F23" s="140"/>
      <c r="G23" s="140"/>
      <c r="H23" s="140"/>
      <c r="I23" s="134"/>
    </row>
    <row r="24" spans="1:14" s="74" customFormat="1" ht="15.75" customHeight="1" x14ac:dyDescent="0.25">
      <c r="A24" s="81"/>
      <c r="B24" s="82"/>
      <c r="C24" s="50" t="s">
        <v>101</v>
      </c>
      <c r="D24" s="16">
        <v>2396.4499999999998</v>
      </c>
      <c r="E24" s="16">
        <v>2724.1</v>
      </c>
      <c r="F24" s="16">
        <f>F129</f>
        <v>2864.64</v>
      </c>
      <c r="G24" s="80">
        <f t="shared" ref="G24:H24" si="4">G129</f>
        <v>2864.64</v>
      </c>
      <c r="H24" s="80">
        <f t="shared" si="4"/>
        <v>2864.64</v>
      </c>
      <c r="I24" s="16">
        <v>2113.89</v>
      </c>
    </row>
    <row r="25" spans="1:14" s="74" customFormat="1" ht="17.25" customHeight="1" x14ac:dyDescent="0.25">
      <c r="A25" s="81"/>
      <c r="B25" s="82"/>
      <c r="C25" s="50" t="s">
        <v>90</v>
      </c>
      <c r="D25" s="41">
        <v>9675.58</v>
      </c>
      <c r="E25" s="41">
        <v>10564.22</v>
      </c>
      <c r="F25" s="41">
        <f>F130</f>
        <v>11410.07</v>
      </c>
      <c r="G25" s="78">
        <f t="shared" ref="G25:H25" si="5">G130</f>
        <v>11444.28</v>
      </c>
      <c r="H25" s="78">
        <f t="shared" si="5"/>
        <v>11453.75</v>
      </c>
      <c r="I25" s="41">
        <v>14597.62</v>
      </c>
    </row>
    <row r="26" spans="1:14" s="74" customFormat="1" x14ac:dyDescent="0.25">
      <c r="A26" s="44"/>
      <c r="B26" s="49"/>
      <c r="C26" s="53" t="s">
        <v>102</v>
      </c>
      <c r="D26" s="41">
        <v>137398.96</v>
      </c>
      <c r="E26" s="78">
        <f>E36+E103</f>
        <v>181187.8</v>
      </c>
      <c r="F26" s="78">
        <f>F36+F103</f>
        <v>177246.74</v>
      </c>
      <c r="G26" s="78">
        <f t="shared" ref="G26:H26" si="6">G36+G103</f>
        <v>175464.56</v>
      </c>
      <c r="H26" s="78">
        <f t="shared" si="6"/>
        <v>179034.66</v>
      </c>
      <c r="I26" s="41">
        <v>106155.82</v>
      </c>
    </row>
    <row r="27" spans="1:14" s="74" customFormat="1" ht="32.25" customHeight="1" x14ac:dyDescent="0.25">
      <c r="A27" s="44"/>
      <c r="B27" s="51"/>
      <c r="C27" s="52" t="s">
        <v>103</v>
      </c>
      <c r="D27" s="41">
        <v>296519.23</v>
      </c>
      <c r="E27" s="78">
        <f>E56+E105</f>
        <v>318563.21999999991</v>
      </c>
      <c r="F27" s="78">
        <f>F56+F105</f>
        <v>304716.69</v>
      </c>
      <c r="G27" s="78">
        <f t="shared" ref="G27:H27" si="7">G56+G105</f>
        <v>296806.25</v>
      </c>
      <c r="H27" s="78">
        <f t="shared" si="7"/>
        <v>306150.84000000003</v>
      </c>
      <c r="I27" s="41">
        <v>298760.77</v>
      </c>
    </row>
    <row r="28" spans="1:14" s="74" customFormat="1" ht="47.25" customHeight="1" x14ac:dyDescent="0.25">
      <c r="A28" s="44"/>
      <c r="B28" s="49"/>
      <c r="C28" s="46" t="s">
        <v>72</v>
      </c>
      <c r="D28" s="41">
        <v>17438.04</v>
      </c>
      <c r="E28" s="78">
        <f>E57</f>
        <v>20284.400000000001</v>
      </c>
      <c r="F28" s="78">
        <f>F57</f>
        <v>20401.04</v>
      </c>
      <c r="G28" s="78">
        <f t="shared" ref="G28:H28" si="8">G57</f>
        <v>20348.45</v>
      </c>
      <c r="H28" s="78">
        <f t="shared" si="8"/>
        <v>22784.09</v>
      </c>
      <c r="I28" s="41">
        <v>15120.48</v>
      </c>
    </row>
    <row r="29" spans="1:14" s="74" customFormat="1" ht="54" customHeight="1" x14ac:dyDescent="0.25">
      <c r="A29" s="44"/>
      <c r="B29" s="49"/>
      <c r="C29" s="52" t="s">
        <v>104</v>
      </c>
      <c r="D29" s="41">
        <v>11477.71</v>
      </c>
      <c r="E29" s="78">
        <f>E58</f>
        <v>10809.32</v>
      </c>
      <c r="F29" s="78">
        <f>F58</f>
        <v>8837.25</v>
      </c>
      <c r="G29" s="78">
        <f t="shared" ref="G29:H29" si="9">G58</f>
        <v>7983.8899999999994</v>
      </c>
      <c r="H29" s="78">
        <f t="shared" si="9"/>
        <v>7987.93</v>
      </c>
      <c r="I29" s="41">
        <v>7981.13</v>
      </c>
    </row>
    <row r="30" spans="1:14" s="74" customFormat="1" ht="21" customHeight="1" x14ac:dyDescent="0.25">
      <c r="A30" s="130" t="s">
        <v>105</v>
      </c>
      <c r="B30" s="130"/>
      <c r="C30" s="130"/>
      <c r="D30" s="130"/>
      <c r="E30" s="130"/>
      <c r="F30" s="130"/>
      <c r="G30" s="130"/>
      <c r="H30" s="130"/>
      <c r="I30" s="130"/>
      <c r="J30" s="74">
        <v>535319.20000000007</v>
      </c>
      <c r="K30" s="74">
        <v>517900.77999999991</v>
      </c>
      <c r="L30" s="74">
        <v>507336.42000000004</v>
      </c>
      <c r="M30" s="74">
        <v>522700.26</v>
      </c>
      <c r="N30" s="74">
        <v>455502.21</v>
      </c>
    </row>
    <row r="31" spans="1:14" s="74" customFormat="1" ht="63" customHeight="1" x14ac:dyDescent="0.25">
      <c r="A31" s="130" t="s">
        <v>11</v>
      </c>
      <c r="B31" s="131" t="s">
        <v>106</v>
      </c>
      <c r="C31" s="130"/>
      <c r="D31" s="142">
        <v>121305.94</v>
      </c>
      <c r="E31" s="142">
        <f>E33+E34</f>
        <v>147237.37</v>
      </c>
      <c r="F31" s="142">
        <f t="shared" ref="F31:I31" si="10">F33+F34</f>
        <v>145375.79999999999</v>
      </c>
      <c r="G31" s="143">
        <f t="shared" si="10"/>
        <v>143593.62</v>
      </c>
      <c r="H31" s="143">
        <f t="shared" si="10"/>
        <v>147163.72</v>
      </c>
      <c r="I31" s="142">
        <f t="shared" si="10"/>
        <v>93428.819999999992</v>
      </c>
      <c r="J31" s="74">
        <f>E31/J30</f>
        <v>0.27504593521024462</v>
      </c>
      <c r="K31" s="74">
        <f>F31/K30</f>
        <v>0.28070202945050599</v>
      </c>
      <c r="L31" s="75">
        <f>G31/L30</f>
        <v>0.28303432266896977</v>
      </c>
      <c r="M31" s="74">
        <f>H31/M30</f>
        <v>0.28154514405636605</v>
      </c>
      <c r="N31" s="74">
        <f>I31/N30</f>
        <v>0.20511167223535531</v>
      </c>
    </row>
    <row r="32" spans="1:14" s="74" customFormat="1" ht="15.75" customHeight="1" x14ac:dyDescent="0.25">
      <c r="A32" s="130"/>
      <c r="B32" s="131"/>
      <c r="C32" s="130"/>
      <c r="D32" s="142"/>
      <c r="E32" s="142"/>
      <c r="F32" s="142"/>
      <c r="G32" s="143"/>
      <c r="H32" s="143"/>
      <c r="I32" s="142"/>
      <c r="L32" s="75"/>
    </row>
    <row r="33" spans="1:14" s="74" customFormat="1" ht="19.5" customHeight="1" x14ac:dyDescent="0.25">
      <c r="A33" s="44"/>
      <c r="B33" s="51"/>
      <c r="C33" s="50" t="s">
        <v>107</v>
      </c>
      <c r="D33" s="44" t="s">
        <v>108</v>
      </c>
      <c r="E33" s="69">
        <f>E39+E40+E41+E42</f>
        <v>62205.64</v>
      </c>
      <c r="F33" s="69">
        <f>F39+F40+F41+F42</f>
        <v>66048.83</v>
      </c>
      <c r="G33" s="80">
        <f t="shared" ref="G33:I33" si="11">G39+G40+G41+G42</f>
        <v>65613.490000000005</v>
      </c>
      <c r="H33" s="80">
        <f t="shared" si="11"/>
        <v>67972.41</v>
      </c>
      <c r="I33" s="16">
        <f t="shared" si="11"/>
        <v>44946.329999999994</v>
      </c>
      <c r="L33" s="75"/>
    </row>
    <row r="34" spans="1:14" s="74" customFormat="1" ht="19.5" customHeight="1" x14ac:dyDescent="0.25">
      <c r="A34" s="44"/>
      <c r="B34" s="51"/>
      <c r="C34" s="50" t="s">
        <v>109</v>
      </c>
      <c r="D34" s="44" t="s">
        <v>110</v>
      </c>
      <c r="E34" s="69">
        <f>E38+E43</f>
        <v>85031.73</v>
      </c>
      <c r="F34" s="16">
        <f>F38+F43</f>
        <v>79326.97</v>
      </c>
      <c r="G34" s="80">
        <f t="shared" ref="G34:I34" si="12">G38+G43</f>
        <v>77980.13</v>
      </c>
      <c r="H34" s="80">
        <f t="shared" si="12"/>
        <v>79191.31</v>
      </c>
      <c r="I34" s="16">
        <f t="shared" si="12"/>
        <v>48482.49</v>
      </c>
      <c r="J34" s="76"/>
      <c r="L34" s="75"/>
    </row>
    <row r="35" spans="1:14" s="74" customFormat="1" ht="24" customHeight="1" x14ac:dyDescent="0.25">
      <c r="A35" s="44"/>
      <c r="B35" s="49"/>
      <c r="C35" s="83" t="s">
        <v>98</v>
      </c>
      <c r="D35" s="16"/>
      <c r="E35" s="16"/>
      <c r="F35" s="41"/>
      <c r="G35" s="78"/>
      <c r="H35" s="78"/>
      <c r="I35" s="41"/>
    </row>
    <row r="36" spans="1:14" s="74" customFormat="1" ht="24.75" customHeight="1" x14ac:dyDescent="0.25">
      <c r="A36" s="44"/>
      <c r="B36" s="55"/>
      <c r="C36" s="83" t="s">
        <v>102</v>
      </c>
      <c r="D36" s="16">
        <v>121305.94</v>
      </c>
      <c r="E36" s="16">
        <v>147237.37</v>
      </c>
      <c r="F36" s="41">
        <v>145375.79999999999</v>
      </c>
      <c r="G36" s="80">
        <v>143593.62</v>
      </c>
      <c r="H36" s="80">
        <v>147163.72</v>
      </c>
      <c r="I36" s="16">
        <v>93428.82</v>
      </c>
      <c r="J36" s="74">
        <v>147237.37</v>
      </c>
      <c r="K36" s="74">
        <v>145375.79999999999</v>
      </c>
      <c r="L36" s="74">
        <v>143593.62</v>
      </c>
      <c r="M36" s="74">
        <v>147163.72</v>
      </c>
      <c r="N36" s="74">
        <v>93428.819999999992</v>
      </c>
    </row>
    <row r="37" spans="1:14" s="74" customFormat="1" ht="48" customHeight="1" x14ac:dyDescent="0.25">
      <c r="A37" s="44"/>
      <c r="B37" s="84" t="s">
        <v>57</v>
      </c>
      <c r="C37" s="16"/>
      <c r="D37" s="16"/>
      <c r="E37" s="16"/>
      <c r="F37" s="41"/>
      <c r="G37" s="80"/>
      <c r="H37" s="80"/>
      <c r="I37" s="16"/>
    </row>
    <row r="38" spans="1:14" s="74" customFormat="1" ht="68.25" customHeight="1" x14ac:dyDescent="0.25">
      <c r="A38" s="44" t="s">
        <v>4</v>
      </c>
      <c r="B38" s="55" t="s">
        <v>3</v>
      </c>
      <c r="C38" s="16" t="s">
        <v>127</v>
      </c>
      <c r="D38" s="16">
        <v>57771.45</v>
      </c>
      <c r="E38" s="16">
        <v>84997.58</v>
      </c>
      <c r="F38" s="41">
        <v>79061.09</v>
      </c>
      <c r="G38" s="80">
        <v>77980.13</v>
      </c>
      <c r="H38" s="80">
        <v>79191.31</v>
      </c>
      <c r="I38" s="16">
        <v>48482.49</v>
      </c>
      <c r="J38" s="75">
        <f>E38+E39+E40</f>
        <v>142333.65</v>
      </c>
      <c r="K38" s="75">
        <f t="shared" ref="K38:N38" si="13">F38+F39+F40</f>
        <v>137377.95000000001</v>
      </c>
      <c r="L38" s="75">
        <f t="shared" si="13"/>
        <v>138919.25</v>
      </c>
      <c r="M38" s="75">
        <f t="shared" si="13"/>
        <v>142489.35</v>
      </c>
      <c r="N38" s="75">
        <f t="shared" si="13"/>
        <v>89796.799999999988</v>
      </c>
    </row>
    <row r="39" spans="1:14" s="74" customFormat="1" ht="110.25" customHeight="1" x14ac:dyDescent="0.25">
      <c r="A39" s="44" t="s">
        <v>6</v>
      </c>
      <c r="B39" s="56" t="s">
        <v>111</v>
      </c>
      <c r="C39" s="34" t="s">
        <v>107</v>
      </c>
      <c r="D39" s="16">
        <v>52444.55</v>
      </c>
      <c r="E39" s="16">
        <v>52865.85</v>
      </c>
      <c r="F39" s="41">
        <v>53082.36</v>
      </c>
      <c r="G39" s="80">
        <v>55704.62</v>
      </c>
      <c r="H39" s="80">
        <v>58063.54</v>
      </c>
      <c r="I39" s="16">
        <v>36914.31</v>
      </c>
      <c r="J39" s="74">
        <f>J38/J36</f>
        <v>0.96669513996344814</v>
      </c>
      <c r="K39" s="74">
        <f t="shared" ref="K39:N39" si="14">K38/K36</f>
        <v>0.94498499750302334</v>
      </c>
      <c r="L39" s="74">
        <f t="shared" si="14"/>
        <v>0.96744723059422844</v>
      </c>
      <c r="M39" s="74">
        <f t="shared" si="14"/>
        <v>0.96823694046331532</v>
      </c>
      <c r="N39" s="74">
        <f t="shared" si="14"/>
        <v>0.96112527162389505</v>
      </c>
    </row>
    <row r="40" spans="1:14" s="74" customFormat="1" ht="132" customHeight="1" x14ac:dyDescent="0.25">
      <c r="A40" s="44" t="s">
        <v>112</v>
      </c>
      <c r="B40" s="56" t="s">
        <v>113</v>
      </c>
      <c r="C40" s="34" t="s">
        <v>107</v>
      </c>
      <c r="D40" s="16">
        <v>4385.3500000000004</v>
      </c>
      <c r="E40" s="16">
        <v>4470.22</v>
      </c>
      <c r="F40" s="41">
        <v>5234.5</v>
      </c>
      <c r="G40" s="80">
        <v>5234.5</v>
      </c>
      <c r="H40" s="80">
        <v>5234.5</v>
      </c>
      <c r="I40" s="16">
        <v>4400</v>
      </c>
    </row>
    <row r="41" spans="1:14" s="74" customFormat="1" ht="114" customHeight="1" x14ac:dyDescent="0.25">
      <c r="A41" s="44" t="s">
        <v>114</v>
      </c>
      <c r="B41" s="56" t="s">
        <v>115</v>
      </c>
      <c r="C41" s="34" t="s">
        <v>107</v>
      </c>
      <c r="D41" s="16">
        <v>4733.13</v>
      </c>
      <c r="E41" s="16">
        <v>4476.8999999999996</v>
      </c>
      <c r="F41" s="41">
        <v>4674.37</v>
      </c>
      <c r="G41" s="80">
        <v>4674.37</v>
      </c>
      <c r="H41" s="80">
        <v>4674.37</v>
      </c>
      <c r="I41" s="16">
        <v>3632.02</v>
      </c>
      <c r="J41" s="75">
        <f>E41+E42+E43</f>
        <v>4903.7199999999993</v>
      </c>
      <c r="K41" s="75">
        <f t="shared" ref="K41:N41" si="15">F41+F42+F43</f>
        <v>7997.8499999999995</v>
      </c>
      <c r="L41" s="75">
        <f t="shared" si="15"/>
        <v>4674.37</v>
      </c>
      <c r="M41" s="75">
        <f t="shared" si="15"/>
        <v>4674.37</v>
      </c>
      <c r="N41" s="75">
        <f t="shared" si="15"/>
        <v>3632.02</v>
      </c>
    </row>
    <row r="42" spans="1:14" s="74" customFormat="1" ht="21.75" customHeight="1" x14ac:dyDescent="0.25">
      <c r="A42" s="130" t="s">
        <v>116</v>
      </c>
      <c r="B42" s="144" t="s">
        <v>180</v>
      </c>
      <c r="C42" s="54" t="s">
        <v>107</v>
      </c>
      <c r="D42" s="41">
        <v>1813.74</v>
      </c>
      <c r="E42" s="41">
        <v>392.67</v>
      </c>
      <c r="F42" s="41">
        <v>3057.6</v>
      </c>
      <c r="G42" s="78">
        <v>0</v>
      </c>
      <c r="H42" s="78">
        <v>0</v>
      </c>
      <c r="I42" s="41">
        <v>0</v>
      </c>
      <c r="J42" s="74">
        <f>J41/J36</f>
        <v>3.3304860036551857E-2</v>
      </c>
      <c r="K42" s="74">
        <f t="shared" ref="K42:N42" si="16">K41/K36</f>
        <v>5.50150024969768E-2</v>
      </c>
      <c r="L42" s="74">
        <f t="shared" si="16"/>
        <v>3.2552769405771648E-2</v>
      </c>
      <c r="M42" s="74">
        <f t="shared" si="16"/>
        <v>3.1763059536684721E-2</v>
      </c>
      <c r="N42" s="74">
        <f t="shared" si="16"/>
        <v>3.8874728376104936E-2</v>
      </c>
    </row>
    <row r="43" spans="1:14" s="74" customFormat="1" ht="42" customHeight="1" x14ac:dyDescent="0.25">
      <c r="A43" s="130"/>
      <c r="B43" s="144"/>
      <c r="C43" s="54" t="s">
        <v>127</v>
      </c>
      <c r="D43" s="41">
        <v>157.72</v>
      </c>
      <c r="E43" s="41">
        <v>34.15</v>
      </c>
      <c r="F43" s="41">
        <v>265.88</v>
      </c>
      <c r="G43" s="78">
        <v>0</v>
      </c>
      <c r="H43" s="78">
        <v>0</v>
      </c>
      <c r="I43" s="41">
        <v>0</v>
      </c>
    </row>
    <row r="44" spans="1:14" s="74" customFormat="1" ht="25.5" customHeight="1" x14ac:dyDescent="0.25">
      <c r="A44" s="130" t="s">
        <v>117</v>
      </c>
      <c r="B44" s="144" t="s">
        <v>118</v>
      </c>
      <c r="C44" s="54" t="s">
        <v>107</v>
      </c>
      <c r="D44" s="41">
        <v>0</v>
      </c>
      <c r="E44" s="41">
        <v>392.67</v>
      </c>
      <c r="F44" s="41">
        <v>0</v>
      </c>
      <c r="G44" s="78">
        <v>0</v>
      </c>
      <c r="H44" s="78">
        <v>0</v>
      </c>
      <c r="I44" s="41">
        <v>0</v>
      </c>
    </row>
    <row r="45" spans="1:14" s="74" customFormat="1" ht="77.25" customHeight="1" x14ac:dyDescent="0.25">
      <c r="A45" s="130"/>
      <c r="B45" s="144"/>
      <c r="C45" s="41" t="s">
        <v>109</v>
      </c>
      <c r="D45" s="41">
        <v>0</v>
      </c>
      <c r="E45" s="41">
        <v>34.15</v>
      </c>
      <c r="F45" s="41">
        <v>0</v>
      </c>
      <c r="G45" s="78">
        <v>0</v>
      </c>
      <c r="H45" s="78">
        <v>0</v>
      </c>
      <c r="I45" s="41">
        <v>0</v>
      </c>
    </row>
    <row r="46" spans="1:14" s="74" customFormat="1" ht="30" x14ac:dyDescent="0.25">
      <c r="A46" s="44"/>
      <c r="B46" s="54" t="s">
        <v>119</v>
      </c>
      <c r="C46" s="41"/>
      <c r="D46" s="41"/>
      <c r="E46" s="41"/>
      <c r="F46" s="41"/>
      <c r="G46" s="78"/>
      <c r="H46" s="78"/>
      <c r="I46" s="41"/>
    </row>
    <row r="47" spans="1:14" s="74" customFormat="1" ht="31.5" customHeight="1" x14ac:dyDescent="0.25">
      <c r="A47" s="44"/>
      <c r="B47" s="54"/>
      <c r="C47" s="54" t="s">
        <v>107</v>
      </c>
      <c r="D47" s="41" t="str">
        <f>D33</f>
        <v>63376,77</v>
      </c>
      <c r="E47" s="41">
        <f t="shared" ref="E47:I47" si="17">E33</f>
        <v>62205.64</v>
      </c>
      <c r="F47" s="41">
        <f t="shared" si="17"/>
        <v>66048.83</v>
      </c>
      <c r="G47" s="78">
        <f t="shared" si="17"/>
        <v>65613.490000000005</v>
      </c>
      <c r="H47" s="78">
        <f t="shared" si="17"/>
        <v>67972.41</v>
      </c>
      <c r="I47" s="41">
        <f t="shared" si="17"/>
        <v>44946.329999999994</v>
      </c>
    </row>
    <row r="48" spans="1:14" s="74" customFormat="1" ht="27.75" customHeight="1" x14ac:dyDescent="0.25">
      <c r="A48" s="44"/>
      <c r="B48" s="56"/>
      <c r="C48" s="34" t="s">
        <v>109</v>
      </c>
      <c r="D48" s="16" t="str">
        <f>D34</f>
        <v>57929,17</v>
      </c>
      <c r="E48" s="16">
        <f t="shared" ref="E48:I48" si="18">E34</f>
        <v>85031.73</v>
      </c>
      <c r="F48" s="16">
        <f t="shared" si="18"/>
        <v>79326.97</v>
      </c>
      <c r="G48" s="80">
        <f t="shared" si="18"/>
        <v>77980.13</v>
      </c>
      <c r="H48" s="80">
        <f t="shared" si="18"/>
        <v>79191.31</v>
      </c>
      <c r="I48" s="16">
        <f t="shared" si="18"/>
        <v>48482.49</v>
      </c>
    </row>
    <row r="49" spans="1:14" s="74" customFormat="1" ht="23.25" customHeight="1" x14ac:dyDescent="0.25">
      <c r="A49" s="130" t="s">
        <v>120</v>
      </c>
      <c r="B49" s="130"/>
      <c r="C49" s="130"/>
      <c r="D49" s="130"/>
      <c r="E49" s="130"/>
      <c r="F49" s="130"/>
      <c r="G49" s="130"/>
      <c r="H49" s="130"/>
      <c r="I49" s="130"/>
      <c r="J49" s="74">
        <v>535319.20000000007</v>
      </c>
      <c r="K49" s="74">
        <v>517900.77999999991</v>
      </c>
      <c r="L49" s="74">
        <v>507336.42000000004</v>
      </c>
      <c r="M49" s="74">
        <v>522700.26</v>
      </c>
      <c r="N49" s="74">
        <v>455502.21</v>
      </c>
    </row>
    <row r="50" spans="1:14" s="74" customFormat="1" ht="75" x14ac:dyDescent="0.25">
      <c r="A50" s="44" t="s">
        <v>12</v>
      </c>
      <c r="B50" s="54" t="s">
        <v>121</v>
      </c>
      <c r="C50" s="17"/>
      <c r="D50" s="16">
        <v>308851.03000000003</v>
      </c>
      <c r="E50" s="16">
        <f>E51+E52+E53</f>
        <v>331808.75</v>
      </c>
      <c r="F50" s="16">
        <f>F56+F57+F58</f>
        <v>317382.02999999997</v>
      </c>
      <c r="G50" s="80">
        <f t="shared" ref="G50:I50" si="19">G51+G52+G53</f>
        <v>308565.64</v>
      </c>
      <c r="H50" s="80">
        <f t="shared" si="19"/>
        <v>320349.91000000003</v>
      </c>
      <c r="I50" s="16">
        <f t="shared" si="19"/>
        <v>310663.84999999998</v>
      </c>
      <c r="J50" s="75">
        <f>E50-J89</f>
        <v>300075.05</v>
      </c>
      <c r="K50" s="75">
        <f t="shared" ref="K50:N50" si="20">F50-K89</f>
        <v>286946.68</v>
      </c>
      <c r="L50" s="75">
        <f t="shared" si="20"/>
        <v>278182.88</v>
      </c>
      <c r="M50" s="75">
        <f t="shared" si="20"/>
        <v>287531.51</v>
      </c>
      <c r="N50" s="75">
        <f t="shared" si="20"/>
        <v>286265.46999999997</v>
      </c>
    </row>
    <row r="51" spans="1:14" s="73" customFormat="1" x14ac:dyDescent="0.25">
      <c r="A51" s="44"/>
      <c r="B51" s="56"/>
      <c r="C51" s="56" t="s">
        <v>95</v>
      </c>
      <c r="D51" s="41">
        <v>1308.33</v>
      </c>
      <c r="E51" s="41">
        <f>E76</f>
        <v>2101.9299999999998</v>
      </c>
      <c r="F51" s="41">
        <v>0</v>
      </c>
      <c r="G51" s="78">
        <f t="shared" ref="G51:I51" si="21">G76</f>
        <v>0</v>
      </c>
      <c r="H51" s="78">
        <f t="shared" si="21"/>
        <v>0</v>
      </c>
      <c r="I51" s="41">
        <f t="shared" si="21"/>
        <v>0</v>
      </c>
      <c r="J51" s="85">
        <f>J50/J49</f>
        <v>0.56055349780093811</v>
      </c>
      <c r="K51" s="86">
        <f t="shared" ref="K51:N51" si="22">K50/K49</f>
        <v>0.55405724625477504</v>
      </c>
      <c r="L51" s="86">
        <f t="shared" si="22"/>
        <v>0.54832034333352209</v>
      </c>
      <c r="M51" s="86">
        <f t="shared" si="22"/>
        <v>0.55008870667100873</v>
      </c>
      <c r="N51" s="86">
        <f t="shared" si="22"/>
        <v>0.62846120988084764</v>
      </c>
    </row>
    <row r="52" spans="1:14" s="73" customFormat="1" x14ac:dyDescent="0.25">
      <c r="A52" s="44"/>
      <c r="B52" s="56"/>
      <c r="C52" s="56" t="s">
        <v>107</v>
      </c>
      <c r="D52" s="41">
        <v>196213.4</v>
      </c>
      <c r="E52" s="87">
        <f>E61+E64+E72+E77+E85+E90+E92+E94</f>
        <v>193234.62000000002</v>
      </c>
      <c r="F52" s="87">
        <f t="shared" ref="F52:I52" si="23">F61+F64+F72+F77+F85+F90+F92+F94</f>
        <v>185155.52</v>
      </c>
      <c r="G52" s="78">
        <f t="shared" si="23"/>
        <v>181122.16</v>
      </c>
      <c r="H52" s="78">
        <f t="shared" si="23"/>
        <v>188358.13</v>
      </c>
      <c r="I52" s="41">
        <f t="shared" si="23"/>
        <v>221799.55</v>
      </c>
      <c r="L52" s="75"/>
    </row>
    <row r="53" spans="1:14" s="73" customFormat="1" ht="30" x14ac:dyDescent="0.25">
      <c r="A53" s="44"/>
      <c r="B53" s="56"/>
      <c r="C53" s="56" t="s">
        <v>109</v>
      </c>
      <c r="D53" s="41">
        <v>111329.3</v>
      </c>
      <c r="E53" s="87">
        <f>E60+E62+E63+E65+E73+E78+E86+E91+E93</f>
        <v>136472.20000000001</v>
      </c>
      <c r="F53" s="41">
        <f t="shared" ref="F53:I53" si="24">F60+F62+F63+F65+F73+F78+F86+F91+F93</f>
        <v>132226.50999999998</v>
      </c>
      <c r="G53" s="78">
        <f t="shared" si="24"/>
        <v>127443.48</v>
      </c>
      <c r="H53" s="78">
        <f t="shared" si="24"/>
        <v>131991.78</v>
      </c>
      <c r="I53" s="41">
        <f t="shared" si="24"/>
        <v>88864.3</v>
      </c>
      <c r="L53" s="75"/>
    </row>
    <row r="54" spans="1:14" s="74" customFormat="1" x14ac:dyDescent="0.25">
      <c r="A54" s="44"/>
      <c r="B54" s="56"/>
      <c r="C54" s="56" t="s">
        <v>98</v>
      </c>
      <c r="D54" s="41"/>
      <c r="E54" s="41"/>
      <c r="F54" s="41"/>
      <c r="G54" s="78"/>
      <c r="H54" s="78"/>
      <c r="I54" s="41"/>
    </row>
    <row r="55" spans="1:14" s="74" customFormat="1" x14ac:dyDescent="0.25">
      <c r="A55" s="44"/>
      <c r="B55" s="56"/>
      <c r="C55" s="56" t="s">
        <v>99</v>
      </c>
      <c r="D55" s="41"/>
      <c r="E55" s="41"/>
      <c r="F55" s="41"/>
      <c r="G55" s="78"/>
      <c r="H55" s="78"/>
      <c r="I55" s="41"/>
    </row>
    <row r="56" spans="1:14" s="74" customFormat="1" ht="30" x14ac:dyDescent="0.25">
      <c r="A56" s="44"/>
      <c r="B56" s="56"/>
      <c r="C56" s="56" t="s">
        <v>103</v>
      </c>
      <c r="D56" s="41">
        <v>279935.28000000003</v>
      </c>
      <c r="E56" s="87">
        <f>E60+E61+E64+E65+E76+E77+E78+E85+E86+E90+E94</f>
        <v>300715.02999999991</v>
      </c>
      <c r="F56" s="41">
        <f>F60+F61+F64+F65+F77+F78+F85+F86+F90</f>
        <v>288143.74</v>
      </c>
      <c r="G56" s="78">
        <f t="shared" ref="G56:H56" si="25">G60+G61+G64+G65+G77+G78+G85+G86+G90</f>
        <v>280233.3</v>
      </c>
      <c r="H56" s="78">
        <f t="shared" si="25"/>
        <v>289577.89</v>
      </c>
      <c r="I56" s="41">
        <v>287562.23999999999</v>
      </c>
    </row>
    <row r="57" spans="1:14" s="74" customFormat="1" ht="30" x14ac:dyDescent="0.25">
      <c r="A57" s="44"/>
      <c r="B57" s="56"/>
      <c r="C57" s="88" t="s">
        <v>72</v>
      </c>
      <c r="D57" s="41">
        <v>17438.04</v>
      </c>
      <c r="E57" s="41">
        <f>E91+E92+E93</f>
        <v>20284.400000000001</v>
      </c>
      <c r="F57" s="41">
        <f>F91</f>
        <v>20401.04</v>
      </c>
      <c r="G57" s="78">
        <f t="shared" ref="G57:H57" si="26">G91</f>
        <v>20348.45</v>
      </c>
      <c r="H57" s="78">
        <f t="shared" si="26"/>
        <v>22784.09</v>
      </c>
      <c r="I57" s="41">
        <v>15120.48</v>
      </c>
    </row>
    <row r="58" spans="1:14" s="74" customFormat="1" ht="45" x14ac:dyDescent="0.25">
      <c r="A58" s="44"/>
      <c r="B58" s="56"/>
      <c r="C58" s="56" t="s">
        <v>104</v>
      </c>
      <c r="D58" s="41">
        <v>11477.71</v>
      </c>
      <c r="E58" s="41">
        <f>E72+E73+E62+E63</f>
        <v>10809.32</v>
      </c>
      <c r="F58" s="41">
        <f>F62+F63+F72+F73</f>
        <v>8837.25</v>
      </c>
      <c r="G58" s="78">
        <f t="shared" ref="G58:H58" si="27">G62+G63+G72+G73</f>
        <v>7983.8899999999994</v>
      </c>
      <c r="H58" s="78">
        <f t="shared" si="27"/>
        <v>7987.93</v>
      </c>
      <c r="I58" s="41">
        <v>7981.13</v>
      </c>
    </row>
    <row r="59" spans="1:14" s="74" customFormat="1" ht="30" x14ac:dyDescent="0.25">
      <c r="A59" s="44"/>
      <c r="B59" s="56" t="s">
        <v>57</v>
      </c>
      <c r="C59" s="56"/>
      <c r="D59" s="56"/>
      <c r="E59" s="56"/>
      <c r="F59" s="89"/>
      <c r="G59" s="90"/>
      <c r="H59" s="90"/>
      <c r="I59" s="56"/>
    </row>
    <row r="60" spans="1:14" s="74" customFormat="1" ht="45" x14ac:dyDescent="0.25">
      <c r="A60" s="44" t="s">
        <v>9</v>
      </c>
      <c r="B60" s="56" t="s">
        <v>124</v>
      </c>
      <c r="C60" s="56" t="s">
        <v>109</v>
      </c>
      <c r="D60" s="41">
        <v>82868.600000000006</v>
      </c>
      <c r="E60" s="41">
        <v>104453.22</v>
      </c>
      <c r="F60" s="87">
        <v>102445.73</v>
      </c>
      <c r="G60" s="78">
        <v>99111.14</v>
      </c>
      <c r="H60" s="78">
        <v>101219.76</v>
      </c>
      <c r="I60" s="41">
        <v>65762.69</v>
      </c>
      <c r="J60" s="75">
        <f>E60+E61</f>
        <v>277827.39</v>
      </c>
      <c r="K60" s="75">
        <f t="shared" ref="K60:N60" si="28">F60+F61</f>
        <v>267868.71000000002</v>
      </c>
      <c r="L60" s="75">
        <f t="shared" si="28"/>
        <v>270198.99</v>
      </c>
      <c r="M60" s="75">
        <f t="shared" si="28"/>
        <v>279543.58</v>
      </c>
      <c r="N60" s="75">
        <f t="shared" si="28"/>
        <v>278284.33999999997</v>
      </c>
    </row>
    <row r="61" spans="1:14" s="74" customFormat="1" ht="214.5" customHeight="1" x14ac:dyDescent="0.25">
      <c r="A61" s="44" t="s">
        <v>10</v>
      </c>
      <c r="B61" s="56" t="s">
        <v>125</v>
      </c>
      <c r="C61" s="56" t="s">
        <v>107</v>
      </c>
      <c r="D61" s="41">
        <v>178582.31</v>
      </c>
      <c r="E61" s="41">
        <v>173374.17</v>
      </c>
      <c r="F61" s="87">
        <v>165422.98000000001</v>
      </c>
      <c r="G61" s="78">
        <v>171087.85</v>
      </c>
      <c r="H61" s="78">
        <v>178323.82</v>
      </c>
      <c r="I61" s="41">
        <v>212521.65</v>
      </c>
      <c r="J61" s="74">
        <f>J60/E50</f>
        <v>0.83731182495940815</v>
      </c>
      <c r="K61" s="74">
        <f t="shared" ref="K61:N61" si="29">K60/F50</f>
        <v>0.8439945702029823</v>
      </c>
      <c r="L61" s="74">
        <f t="shared" si="29"/>
        <v>0.87566130175738288</v>
      </c>
      <c r="M61" s="74">
        <f t="shared" si="29"/>
        <v>0.87261950534026989</v>
      </c>
      <c r="N61" s="74">
        <f t="shared" si="29"/>
        <v>0.8957731644669954</v>
      </c>
    </row>
    <row r="62" spans="1:14" s="74" customFormat="1" ht="60" x14ac:dyDescent="0.25">
      <c r="A62" s="44" t="s">
        <v>63</v>
      </c>
      <c r="B62" s="56" t="s">
        <v>126</v>
      </c>
      <c r="C62" s="56" t="s">
        <v>127</v>
      </c>
      <c r="D62" s="41">
        <v>8913.3700000000008</v>
      </c>
      <c r="E62" s="41">
        <v>7917.37</v>
      </c>
      <c r="F62" s="87">
        <v>5279.94</v>
      </c>
      <c r="G62" s="78">
        <v>5261.75</v>
      </c>
      <c r="H62" s="78">
        <v>5265.79</v>
      </c>
      <c r="I62" s="41">
        <v>5408.99</v>
      </c>
    </row>
    <row r="63" spans="1:14" s="74" customFormat="1" ht="30" x14ac:dyDescent="0.25">
      <c r="A63" s="44" t="s">
        <v>64</v>
      </c>
      <c r="B63" s="56" t="s">
        <v>1</v>
      </c>
      <c r="C63" s="56" t="s">
        <v>127</v>
      </c>
      <c r="D63" s="41">
        <v>2564.34</v>
      </c>
      <c r="E63" s="41">
        <v>2813.22</v>
      </c>
      <c r="F63" s="87">
        <v>2722.14</v>
      </c>
      <c r="G63" s="78">
        <v>2722.14</v>
      </c>
      <c r="H63" s="78">
        <v>2722.14</v>
      </c>
      <c r="I63" s="41">
        <v>2572.14</v>
      </c>
      <c r="J63" s="75">
        <f>E62+E63+E64+E65+E73+E76+E77+E78+E85+E86</f>
        <v>23141.73</v>
      </c>
      <c r="K63" s="75">
        <f t="shared" ref="K63:N63" si="30">F62+F63+F64+F65+F73+F76+F77+F78+F85+F86</f>
        <v>18309.61</v>
      </c>
      <c r="L63" s="75">
        <f t="shared" si="30"/>
        <v>7983.8899999999994</v>
      </c>
      <c r="M63" s="75">
        <f t="shared" si="30"/>
        <v>7987.93</v>
      </c>
      <c r="N63" s="75">
        <f t="shared" si="30"/>
        <v>7981.1299999999992</v>
      </c>
    </row>
    <row r="64" spans="1:14" s="74" customFormat="1" ht="24" customHeight="1" x14ac:dyDescent="0.25">
      <c r="A64" s="130" t="s">
        <v>71</v>
      </c>
      <c r="B64" s="144" t="s">
        <v>8</v>
      </c>
      <c r="C64" s="56" t="s">
        <v>107</v>
      </c>
      <c r="D64" s="41">
        <v>3795.48</v>
      </c>
      <c r="E64" s="41">
        <v>5679.35</v>
      </c>
      <c r="F64" s="87">
        <v>2822.4</v>
      </c>
      <c r="G64" s="78">
        <v>0</v>
      </c>
      <c r="H64" s="78">
        <v>0</v>
      </c>
      <c r="I64" s="41">
        <v>0</v>
      </c>
      <c r="J64" s="74">
        <f>J63/E50</f>
        <v>6.9744182454501272E-2</v>
      </c>
      <c r="K64" s="74">
        <f t="shared" ref="K64:N64" si="31">K63/F50</f>
        <v>5.7689498047510765E-2</v>
      </c>
      <c r="L64" s="74">
        <f t="shared" si="31"/>
        <v>2.5874202973474297E-2</v>
      </c>
      <c r="M64" s="74">
        <f t="shared" si="31"/>
        <v>2.4935015589671931E-2</v>
      </c>
      <c r="N64" s="74">
        <f t="shared" si="31"/>
        <v>2.5690565542144668E-2</v>
      </c>
    </row>
    <row r="65" spans="1:9" s="74" customFormat="1" ht="56.25" customHeight="1" x14ac:dyDescent="0.25">
      <c r="A65" s="130"/>
      <c r="B65" s="144"/>
      <c r="C65" s="56" t="s">
        <v>127</v>
      </c>
      <c r="D65" s="41">
        <v>330.04</v>
      </c>
      <c r="E65" s="41">
        <v>493.86</v>
      </c>
      <c r="F65" s="87">
        <v>245.43</v>
      </c>
      <c r="G65" s="78">
        <v>0</v>
      </c>
      <c r="H65" s="78">
        <v>0</v>
      </c>
      <c r="I65" s="41">
        <v>0</v>
      </c>
    </row>
    <row r="66" spans="1:9" s="74" customFormat="1" x14ac:dyDescent="0.25">
      <c r="A66" s="130" t="s">
        <v>74</v>
      </c>
      <c r="B66" s="144" t="s">
        <v>131</v>
      </c>
      <c r="C66" s="56" t="s">
        <v>107</v>
      </c>
      <c r="D66" s="41">
        <v>0</v>
      </c>
      <c r="E66" s="41">
        <v>2439.73</v>
      </c>
      <c r="F66" s="87">
        <v>0</v>
      </c>
      <c r="G66" s="78">
        <v>0</v>
      </c>
      <c r="H66" s="78">
        <v>0</v>
      </c>
      <c r="I66" s="41">
        <v>0</v>
      </c>
    </row>
    <row r="67" spans="1:9" s="74" customFormat="1" x14ac:dyDescent="0.25">
      <c r="A67" s="130"/>
      <c r="B67" s="144"/>
      <c r="C67" s="56" t="s">
        <v>127</v>
      </c>
      <c r="D67" s="41">
        <v>0</v>
      </c>
      <c r="E67" s="41">
        <v>212.15</v>
      </c>
      <c r="F67" s="87">
        <v>0</v>
      </c>
      <c r="G67" s="78">
        <v>0</v>
      </c>
      <c r="H67" s="78">
        <v>0</v>
      </c>
      <c r="I67" s="41">
        <v>0</v>
      </c>
    </row>
    <row r="68" spans="1:9" s="74" customFormat="1" x14ac:dyDescent="0.25">
      <c r="A68" s="130" t="s">
        <v>132</v>
      </c>
      <c r="B68" s="144" t="s">
        <v>133</v>
      </c>
      <c r="C68" s="56" t="s">
        <v>107</v>
      </c>
      <c r="D68" s="41">
        <v>0</v>
      </c>
      <c r="E68" s="41">
        <v>1654.61</v>
      </c>
      <c r="F68" s="87">
        <v>0</v>
      </c>
      <c r="G68" s="78">
        <v>0</v>
      </c>
      <c r="H68" s="78">
        <v>0</v>
      </c>
      <c r="I68" s="41">
        <v>0</v>
      </c>
    </row>
    <row r="69" spans="1:9" s="74" customFormat="1" x14ac:dyDescent="0.25">
      <c r="A69" s="130"/>
      <c r="B69" s="144"/>
      <c r="C69" s="56" t="s">
        <v>127</v>
      </c>
      <c r="D69" s="41">
        <v>0</v>
      </c>
      <c r="E69" s="41">
        <v>143.88</v>
      </c>
      <c r="F69" s="87">
        <v>0</v>
      </c>
      <c r="G69" s="78">
        <v>0</v>
      </c>
      <c r="H69" s="78">
        <v>0</v>
      </c>
      <c r="I69" s="41">
        <v>0</v>
      </c>
    </row>
    <row r="70" spans="1:9" s="74" customFormat="1" x14ac:dyDescent="0.25">
      <c r="A70" s="130" t="s">
        <v>134</v>
      </c>
      <c r="B70" s="144" t="s">
        <v>135</v>
      </c>
      <c r="C70" s="56" t="s">
        <v>107</v>
      </c>
      <c r="D70" s="41">
        <v>0</v>
      </c>
      <c r="E70" s="41">
        <v>1585.01</v>
      </c>
      <c r="F70" s="87">
        <v>0</v>
      </c>
      <c r="G70" s="78">
        <v>0</v>
      </c>
      <c r="H70" s="78">
        <v>0</v>
      </c>
      <c r="I70" s="41">
        <v>0</v>
      </c>
    </row>
    <row r="71" spans="1:9" s="74" customFormat="1" x14ac:dyDescent="0.25">
      <c r="A71" s="130"/>
      <c r="B71" s="144"/>
      <c r="C71" s="56" t="s">
        <v>127</v>
      </c>
      <c r="D71" s="41">
        <v>0</v>
      </c>
      <c r="E71" s="41">
        <v>137.83000000000001</v>
      </c>
      <c r="F71" s="87">
        <v>0</v>
      </c>
      <c r="G71" s="78">
        <v>0</v>
      </c>
      <c r="H71" s="78">
        <v>0</v>
      </c>
      <c r="I71" s="41">
        <v>0</v>
      </c>
    </row>
    <row r="72" spans="1:9" s="74" customFormat="1" ht="31.5" customHeight="1" x14ac:dyDescent="0.25">
      <c r="A72" s="130" t="s">
        <v>73</v>
      </c>
      <c r="B72" s="144" t="s">
        <v>136</v>
      </c>
      <c r="C72" s="56" t="s">
        <v>107</v>
      </c>
      <c r="D72" s="41">
        <v>0</v>
      </c>
      <c r="E72" s="41">
        <v>72.430000000000007</v>
      </c>
      <c r="F72" s="87">
        <v>768.36</v>
      </c>
      <c r="G72" s="78">
        <v>0</v>
      </c>
      <c r="H72" s="78">
        <v>0</v>
      </c>
      <c r="I72" s="41">
        <v>0</v>
      </c>
    </row>
    <row r="73" spans="1:9" s="74" customFormat="1" ht="39" customHeight="1" x14ac:dyDescent="0.25">
      <c r="A73" s="130"/>
      <c r="B73" s="144"/>
      <c r="C73" s="56" t="s">
        <v>127</v>
      </c>
      <c r="D73" s="41">
        <v>0</v>
      </c>
      <c r="E73" s="41">
        <v>6.3</v>
      </c>
      <c r="F73" s="87">
        <v>66.81</v>
      </c>
      <c r="G73" s="78">
        <v>0</v>
      </c>
      <c r="H73" s="78">
        <v>0</v>
      </c>
      <c r="I73" s="41">
        <v>0</v>
      </c>
    </row>
    <row r="74" spans="1:9" s="74" customFormat="1" x14ac:dyDescent="0.25">
      <c r="A74" s="130" t="s">
        <v>137</v>
      </c>
      <c r="B74" s="144" t="s">
        <v>75</v>
      </c>
      <c r="C74" s="56" t="s">
        <v>107</v>
      </c>
      <c r="D74" s="41">
        <v>0</v>
      </c>
      <c r="E74" s="41">
        <v>72.430000000000007</v>
      </c>
      <c r="F74" s="87">
        <v>0</v>
      </c>
      <c r="G74" s="78">
        <v>0</v>
      </c>
      <c r="H74" s="78">
        <v>0</v>
      </c>
      <c r="I74" s="41">
        <v>0</v>
      </c>
    </row>
    <row r="75" spans="1:9" s="74" customFormat="1" x14ac:dyDescent="0.25">
      <c r="A75" s="130"/>
      <c r="B75" s="144"/>
      <c r="C75" s="56" t="s">
        <v>127</v>
      </c>
      <c r="D75" s="41">
        <v>0</v>
      </c>
      <c r="E75" s="41">
        <v>6.3</v>
      </c>
      <c r="F75" s="87">
        <v>0</v>
      </c>
      <c r="G75" s="78">
        <v>0</v>
      </c>
      <c r="H75" s="78">
        <v>0</v>
      </c>
      <c r="I75" s="41">
        <v>0</v>
      </c>
    </row>
    <row r="76" spans="1:9" s="74" customFormat="1" ht="38.25" customHeight="1" x14ac:dyDescent="0.25">
      <c r="A76" s="130" t="s">
        <v>128</v>
      </c>
      <c r="B76" s="144" t="s">
        <v>138</v>
      </c>
      <c r="C76" s="54" t="s">
        <v>95</v>
      </c>
      <c r="D76" s="41">
        <v>1308.33</v>
      </c>
      <c r="E76" s="41">
        <v>2101.9299999999998</v>
      </c>
      <c r="F76" s="87">
        <v>0</v>
      </c>
      <c r="G76" s="78">
        <v>0</v>
      </c>
      <c r="H76" s="78">
        <v>0</v>
      </c>
      <c r="I76" s="41">
        <v>0</v>
      </c>
    </row>
    <row r="77" spans="1:9" s="74" customFormat="1" ht="33" customHeight="1" x14ac:dyDescent="0.25">
      <c r="A77" s="130"/>
      <c r="B77" s="144"/>
      <c r="C77" s="56" t="s">
        <v>107</v>
      </c>
      <c r="D77" s="41">
        <v>83.51</v>
      </c>
      <c r="E77" s="41">
        <v>134.16999999999999</v>
      </c>
      <c r="F77" s="87">
        <v>2103.41</v>
      </c>
      <c r="G77" s="78">
        <v>0</v>
      </c>
      <c r="H77" s="78">
        <v>0</v>
      </c>
      <c r="I77" s="41">
        <v>0</v>
      </c>
    </row>
    <row r="78" spans="1:9" s="74" customFormat="1" ht="24.75" customHeight="1" x14ac:dyDescent="0.25">
      <c r="A78" s="130"/>
      <c r="B78" s="144"/>
      <c r="C78" s="56" t="s">
        <v>127</v>
      </c>
      <c r="D78" s="41">
        <v>83.51</v>
      </c>
      <c r="E78" s="41">
        <v>134.16999999999999</v>
      </c>
      <c r="F78" s="87">
        <v>126.2</v>
      </c>
      <c r="G78" s="78">
        <v>0</v>
      </c>
      <c r="H78" s="78">
        <v>0</v>
      </c>
      <c r="I78" s="41">
        <v>0</v>
      </c>
    </row>
    <row r="79" spans="1:9" s="74" customFormat="1" ht="24" customHeight="1" x14ac:dyDescent="0.25">
      <c r="A79" s="130" t="s">
        <v>139</v>
      </c>
      <c r="B79" s="144" t="s">
        <v>140</v>
      </c>
      <c r="C79" s="54" t="s">
        <v>95</v>
      </c>
      <c r="D79" s="41">
        <v>0</v>
      </c>
      <c r="E79" s="41">
        <v>1773.58</v>
      </c>
      <c r="F79" s="87">
        <v>0</v>
      </c>
      <c r="G79" s="78">
        <v>0</v>
      </c>
      <c r="H79" s="78">
        <v>0</v>
      </c>
      <c r="I79" s="41">
        <v>0</v>
      </c>
    </row>
    <row r="80" spans="1:9" s="74" customFormat="1" ht="27" customHeight="1" x14ac:dyDescent="0.25">
      <c r="A80" s="130"/>
      <c r="B80" s="144"/>
      <c r="C80" s="56" t="s">
        <v>107</v>
      </c>
      <c r="D80" s="41">
        <v>0</v>
      </c>
      <c r="E80" s="41">
        <v>113.21</v>
      </c>
      <c r="F80" s="87">
        <v>0</v>
      </c>
      <c r="G80" s="78">
        <v>0</v>
      </c>
      <c r="H80" s="78">
        <v>0</v>
      </c>
      <c r="I80" s="41">
        <v>0</v>
      </c>
    </row>
    <row r="81" spans="1:14" s="74" customFormat="1" x14ac:dyDescent="0.25">
      <c r="A81" s="130"/>
      <c r="B81" s="144"/>
      <c r="C81" s="56" t="s">
        <v>127</v>
      </c>
      <c r="D81" s="41">
        <v>0</v>
      </c>
      <c r="E81" s="41">
        <v>113.21</v>
      </c>
      <c r="F81" s="87">
        <v>0</v>
      </c>
      <c r="G81" s="78">
        <v>0</v>
      </c>
      <c r="H81" s="78">
        <v>0</v>
      </c>
      <c r="I81" s="41">
        <v>0</v>
      </c>
    </row>
    <row r="82" spans="1:14" s="74" customFormat="1" ht="17.25" customHeight="1" x14ac:dyDescent="0.25">
      <c r="A82" s="130" t="s">
        <v>141</v>
      </c>
      <c r="B82" s="144" t="s">
        <v>142</v>
      </c>
      <c r="C82" s="54" t="s">
        <v>95</v>
      </c>
      <c r="D82" s="41">
        <v>0</v>
      </c>
      <c r="E82" s="41">
        <v>328.35</v>
      </c>
      <c r="F82" s="87">
        <v>0</v>
      </c>
      <c r="G82" s="78">
        <v>0</v>
      </c>
      <c r="H82" s="78">
        <v>0</v>
      </c>
      <c r="I82" s="41">
        <v>0</v>
      </c>
    </row>
    <row r="83" spans="1:14" s="74" customFormat="1" x14ac:dyDescent="0.25">
      <c r="A83" s="130"/>
      <c r="B83" s="144"/>
      <c r="C83" s="56" t="s">
        <v>107</v>
      </c>
      <c r="D83" s="41">
        <v>0</v>
      </c>
      <c r="E83" s="41">
        <v>20.96</v>
      </c>
      <c r="F83" s="87">
        <v>0</v>
      </c>
      <c r="G83" s="78">
        <v>0</v>
      </c>
      <c r="H83" s="78">
        <v>0</v>
      </c>
      <c r="I83" s="41">
        <v>0</v>
      </c>
    </row>
    <row r="84" spans="1:14" s="74" customFormat="1" x14ac:dyDescent="0.25">
      <c r="A84" s="130"/>
      <c r="B84" s="144"/>
      <c r="C84" s="56" t="s">
        <v>127</v>
      </c>
      <c r="D84" s="41">
        <v>0</v>
      </c>
      <c r="E84" s="41">
        <v>20.96</v>
      </c>
      <c r="F84" s="87">
        <v>0</v>
      </c>
      <c r="G84" s="78">
        <v>0</v>
      </c>
      <c r="H84" s="78">
        <v>0</v>
      </c>
      <c r="I84" s="41">
        <v>0</v>
      </c>
    </row>
    <row r="85" spans="1:14" s="74" customFormat="1" ht="31.5" customHeight="1" x14ac:dyDescent="0.25">
      <c r="A85" s="130" t="s">
        <v>129</v>
      </c>
      <c r="B85" s="144" t="s">
        <v>143</v>
      </c>
      <c r="C85" s="56" t="s">
        <v>107</v>
      </c>
      <c r="D85" s="41">
        <v>2567.19</v>
      </c>
      <c r="E85" s="41">
        <v>3124.72</v>
      </c>
      <c r="F85" s="87">
        <v>4004.06</v>
      </c>
      <c r="G85" s="78">
        <v>0</v>
      </c>
      <c r="H85" s="78">
        <v>0</v>
      </c>
      <c r="I85" s="41">
        <v>0</v>
      </c>
    </row>
    <row r="86" spans="1:14" s="74" customFormat="1" ht="15.75" customHeight="1" x14ac:dyDescent="0.25">
      <c r="A86" s="130"/>
      <c r="B86" s="144"/>
      <c r="C86" s="142" t="s">
        <v>127</v>
      </c>
      <c r="D86" s="142">
        <v>147.24</v>
      </c>
      <c r="E86" s="142">
        <v>736.64</v>
      </c>
      <c r="F86" s="145">
        <v>939.22</v>
      </c>
      <c r="G86" s="143">
        <v>0</v>
      </c>
      <c r="H86" s="143">
        <v>0</v>
      </c>
      <c r="I86" s="142">
        <v>0</v>
      </c>
    </row>
    <row r="87" spans="1:14" s="74" customFormat="1" ht="33" customHeight="1" x14ac:dyDescent="0.25">
      <c r="A87" s="130"/>
      <c r="B87" s="144"/>
      <c r="C87" s="142"/>
      <c r="D87" s="142"/>
      <c r="E87" s="142"/>
      <c r="F87" s="145"/>
      <c r="G87" s="143"/>
      <c r="H87" s="143"/>
      <c r="I87" s="142"/>
    </row>
    <row r="88" spans="1:14" s="74" customFormat="1" x14ac:dyDescent="0.25">
      <c r="A88" s="130"/>
      <c r="B88" s="144" t="s">
        <v>144</v>
      </c>
      <c r="C88" s="56" t="s">
        <v>107</v>
      </c>
      <c r="D88" s="41">
        <v>0</v>
      </c>
      <c r="E88" s="41">
        <v>3124.72</v>
      </c>
      <c r="F88" s="87">
        <v>0</v>
      </c>
      <c r="G88" s="78">
        <v>0</v>
      </c>
      <c r="H88" s="78">
        <v>0</v>
      </c>
      <c r="I88" s="41">
        <v>0</v>
      </c>
      <c r="J88" s="74">
        <v>535319.20000000007</v>
      </c>
      <c r="K88" s="74">
        <v>517900.77999999991</v>
      </c>
      <c r="L88" s="74">
        <v>507336.42000000004</v>
      </c>
      <c r="M88" s="74">
        <v>522700.26</v>
      </c>
      <c r="N88" s="74">
        <v>455502.21</v>
      </c>
    </row>
    <row r="89" spans="1:14" s="74" customFormat="1" ht="15.75" customHeight="1" x14ac:dyDescent="0.25">
      <c r="A89" s="130"/>
      <c r="B89" s="144"/>
      <c r="C89" s="56" t="s">
        <v>127</v>
      </c>
      <c r="D89" s="41">
        <v>0</v>
      </c>
      <c r="E89" s="41">
        <v>736.64</v>
      </c>
      <c r="F89" s="87">
        <v>0</v>
      </c>
      <c r="G89" s="78">
        <v>0</v>
      </c>
      <c r="H89" s="78">
        <v>0</v>
      </c>
      <c r="I89" s="41">
        <v>0</v>
      </c>
      <c r="J89" s="75">
        <f>E90+E91+E92+E93+E94+E94</f>
        <v>31733.7</v>
      </c>
      <c r="K89" s="75">
        <f t="shared" ref="K89:N89" si="32">F90+F91+F92+F93+F94+F94</f>
        <v>30435.35</v>
      </c>
      <c r="L89" s="75">
        <f t="shared" si="32"/>
        <v>30382.760000000002</v>
      </c>
      <c r="M89" s="75">
        <f t="shared" si="32"/>
        <v>32818.400000000001</v>
      </c>
      <c r="N89" s="75">
        <f t="shared" si="32"/>
        <v>24398.379999999997</v>
      </c>
    </row>
    <row r="90" spans="1:14" s="74" customFormat="1" ht="125.25" customHeight="1" x14ac:dyDescent="0.25">
      <c r="A90" s="44" t="s">
        <v>130</v>
      </c>
      <c r="B90" s="54" t="s">
        <v>145</v>
      </c>
      <c r="C90" s="56" t="s">
        <v>107</v>
      </c>
      <c r="D90" s="41">
        <v>10169.07</v>
      </c>
      <c r="E90" s="41">
        <v>9516.2999999999993</v>
      </c>
      <c r="F90" s="87">
        <v>10034.31</v>
      </c>
      <c r="G90" s="78">
        <v>10034.31</v>
      </c>
      <c r="H90" s="78">
        <v>10034.31</v>
      </c>
      <c r="I90" s="41">
        <v>9277.9</v>
      </c>
      <c r="J90" s="77">
        <f>J89/J88</f>
        <v>5.9279958574248781E-2</v>
      </c>
      <c r="K90" s="77">
        <f t="shared" ref="K90:N90" si="33">K89/K88</f>
        <v>5.8766758374065406E-2</v>
      </c>
      <c r="L90" s="77">
        <f t="shared" si="33"/>
        <v>5.9886810412704057E-2</v>
      </c>
      <c r="M90" s="77">
        <f t="shared" si="33"/>
        <v>6.2786270663037366E-2</v>
      </c>
      <c r="N90" s="77">
        <f t="shared" si="33"/>
        <v>5.3563691820507298E-2</v>
      </c>
    </row>
    <row r="91" spans="1:14" s="74" customFormat="1" ht="60" x14ac:dyDescent="0.25">
      <c r="A91" s="44" t="s">
        <v>146</v>
      </c>
      <c r="B91" s="54" t="s">
        <v>147</v>
      </c>
      <c r="C91" s="41" t="s">
        <v>127</v>
      </c>
      <c r="D91" s="41">
        <v>16422.2</v>
      </c>
      <c r="E91" s="41">
        <v>19898.11</v>
      </c>
      <c r="F91" s="87">
        <v>20401.04</v>
      </c>
      <c r="G91" s="78">
        <v>20348.45</v>
      </c>
      <c r="H91" s="78">
        <v>22784.09</v>
      </c>
      <c r="I91" s="41">
        <v>15120.48</v>
      </c>
    </row>
    <row r="92" spans="1:14" s="74" customFormat="1" ht="110.25" customHeight="1" x14ac:dyDescent="0.25">
      <c r="A92" s="130" t="s">
        <v>148</v>
      </c>
      <c r="B92" s="144" t="s">
        <v>149</v>
      </c>
      <c r="C92" s="54" t="s">
        <v>107</v>
      </c>
      <c r="D92" s="41">
        <v>1015.84</v>
      </c>
      <c r="E92" s="41">
        <v>366.98</v>
      </c>
      <c r="F92" s="87">
        <v>0</v>
      </c>
      <c r="G92" s="78">
        <v>0</v>
      </c>
      <c r="H92" s="78">
        <v>0</v>
      </c>
      <c r="I92" s="41">
        <v>0</v>
      </c>
      <c r="J92" s="75">
        <f>E92+E93+E94</f>
        <v>1352.79</v>
      </c>
      <c r="K92" s="75"/>
      <c r="L92" s="75"/>
      <c r="M92" s="75"/>
      <c r="N92" s="75"/>
    </row>
    <row r="93" spans="1:14" s="74" customFormat="1" x14ac:dyDescent="0.25">
      <c r="A93" s="130"/>
      <c r="B93" s="144"/>
      <c r="C93" s="41" t="s">
        <v>127</v>
      </c>
      <c r="D93" s="41">
        <v>0</v>
      </c>
      <c r="E93" s="41">
        <v>19.309999999999999</v>
      </c>
      <c r="F93" s="87">
        <v>0</v>
      </c>
      <c r="G93" s="78">
        <v>0</v>
      </c>
      <c r="H93" s="78">
        <v>0</v>
      </c>
      <c r="I93" s="41">
        <v>0</v>
      </c>
      <c r="J93" s="74">
        <f>J92/E50</f>
        <v>4.0770172576823248E-3</v>
      </c>
    </row>
    <row r="94" spans="1:14" s="74" customFormat="1" ht="64.5" customHeight="1" x14ac:dyDescent="0.25">
      <c r="A94" s="44" t="s">
        <v>182</v>
      </c>
      <c r="B94" s="91" t="s">
        <v>181</v>
      </c>
      <c r="C94" s="54" t="s">
        <v>107</v>
      </c>
      <c r="D94" s="41">
        <v>0</v>
      </c>
      <c r="E94" s="41">
        <v>966.5</v>
      </c>
      <c r="F94" s="87">
        <v>0</v>
      </c>
      <c r="G94" s="78">
        <v>0</v>
      </c>
      <c r="H94" s="78">
        <v>0</v>
      </c>
      <c r="I94" s="41">
        <v>0</v>
      </c>
    </row>
    <row r="95" spans="1:14" s="74" customFormat="1" ht="30" x14ac:dyDescent="0.25">
      <c r="A95" s="41"/>
      <c r="B95" s="54" t="s">
        <v>150</v>
      </c>
      <c r="C95" s="41"/>
      <c r="D95" s="41"/>
      <c r="E95" s="41"/>
      <c r="F95" s="87"/>
      <c r="G95" s="78"/>
      <c r="H95" s="78"/>
      <c r="I95" s="41"/>
    </row>
    <row r="96" spans="1:14" s="74" customFormat="1" x14ac:dyDescent="0.25">
      <c r="A96" s="41"/>
      <c r="B96" s="41"/>
      <c r="C96" s="54" t="s">
        <v>95</v>
      </c>
      <c r="D96" s="41">
        <v>1308.33</v>
      </c>
      <c r="E96" s="41">
        <v>2101.9299999999998</v>
      </c>
      <c r="F96" s="41">
        <v>0</v>
      </c>
      <c r="G96" s="78">
        <v>0</v>
      </c>
      <c r="H96" s="78">
        <v>0</v>
      </c>
      <c r="I96" s="41">
        <v>0</v>
      </c>
    </row>
    <row r="97" spans="1:14" s="74" customFormat="1" x14ac:dyDescent="0.25">
      <c r="A97" s="41"/>
      <c r="B97" s="41"/>
      <c r="C97" s="56" t="s">
        <v>107</v>
      </c>
      <c r="D97" s="41">
        <v>196213.4</v>
      </c>
      <c r="E97" s="41">
        <v>193234.6</v>
      </c>
      <c r="F97" s="41">
        <f>F52</f>
        <v>185155.52</v>
      </c>
      <c r="G97" s="78">
        <v>115490.82</v>
      </c>
      <c r="H97" s="78">
        <v>88864.3</v>
      </c>
      <c r="I97" s="41">
        <v>88864.3</v>
      </c>
    </row>
    <row r="98" spans="1:14" s="74" customFormat="1" x14ac:dyDescent="0.25">
      <c r="A98" s="41"/>
      <c r="B98" s="41"/>
      <c r="C98" s="56" t="s">
        <v>127</v>
      </c>
      <c r="D98" s="41">
        <v>111329.3</v>
      </c>
      <c r="E98" s="41">
        <v>136472.22</v>
      </c>
      <c r="F98" s="41">
        <f>F53</f>
        <v>132226.50999999998</v>
      </c>
      <c r="G98" s="78">
        <v>183562.02</v>
      </c>
      <c r="H98" s="78">
        <v>221799.55</v>
      </c>
      <c r="I98" s="41">
        <v>221799.55</v>
      </c>
    </row>
    <row r="99" spans="1:14" s="74" customFormat="1" x14ac:dyDescent="0.25">
      <c r="A99" s="142" t="s">
        <v>151</v>
      </c>
      <c r="B99" s="142"/>
      <c r="C99" s="142"/>
      <c r="D99" s="142"/>
      <c r="E99" s="142"/>
      <c r="F99" s="142"/>
      <c r="G99" s="142"/>
      <c r="H99" s="142"/>
      <c r="I99" s="142"/>
      <c r="J99" s="74">
        <v>535319.20000000007</v>
      </c>
      <c r="K99" s="74">
        <v>517900.77999999991</v>
      </c>
      <c r="L99" s="74">
        <v>507336.42000000004</v>
      </c>
      <c r="M99" s="74">
        <v>522700.26</v>
      </c>
      <c r="N99" s="74">
        <v>455502.21</v>
      </c>
    </row>
    <row r="100" spans="1:14" s="74" customFormat="1" ht="90" x14ac:dyDescent="0.25">
      <c r="A100" s="44" t="s">
        <v>122</v>
      </c>
      <c r="B100" s="54" t="s">
        <v>188</v>
      </c>
      <c r="C100" s="41"/>
      <c r="D100" s="41">
        <f>D103</f>
        <v>32676.97</v>
      </c>
      <c r="E100" s="41">
        <f t="shared" ref="E100:I100" si="34">E103</f>
        <v>33950.43</v>
      </c>
      <c r="F100" s="41">
        <f t="shared" si="34"/>
        <v>31870.940000000002</v>
      </c>
      <c r="G100" s="41">
        <f t="shared" si="34"/>
        <v>31870.940000000002</v>
      </c>
      <c r="H100" s="41">
        <f t="shared" si="34"/>
        <v>31870.940000000002</v>
      </c>
      <c r="I100" s="41">
        <f t="shared" si="34"/>
        <v>23925.53</v>
      </c>
      <c r="J100" s="85"/>
      <c r="K100" s="86"/>
      <c r="L100" s="86"/>
      <c r="M100" s="86"/>
      <c r="N100" s="86"/>
    </row>
    <row r="101" spans="1:14" s="74" customFormat="1" x14ac:dyDescent="0.25">
      <c r="A101" s="41"/>
      <c r="B101" s="41"/>
      <c r="C101" s="41" t="s">
        <v>127</v>
      </c>
      <c r="D101" s="41">
        <f>D103</f>
        <v>32676.97</v>
      </c>
      <c r="E101" s="41">
        <f t="shared" ref="E101:I101" si="35">E103</f>
        <v>33950.43</v>
      </c>
      <c r="F101" s="41">
        <f t="shared" si="35"/>
        <v>31870.940000000002</v>
      </c>
      <c r="G101" s="41">
        <f t="shared" si="35"/>
        <v>31870.940000000002</v>
      </c>
      <c r="H101" s="41">
        <f t="shared" si="35"/>
        <v>31870.940000000002</v>
      </c>
      <c r="I101" s="41">
        <f t="shared" si="35"/>
        <v>23925.53</v>
      </c>
    </row>
    <row r="102" spans="1:14" s="74" customFormat="1" ht="30" x14ac:dyDescent="0.25">
      <c r="A102" s="41"/>
      <c r="B102" s="54" t="s">
        <v>57</v>
      </c>
      <c r="C102" s="41"/>
      <c r="D102" s="41"/>
      <c r="E102" s="41"/>
      <c r="F102" s="41"/>
      <c r="G102" s="78"/>
      <c r="H102" s="78"/>
      <c r="I102" s="41"/>
    </row>
    <row r="103" spans="1:14" s="74" customFormat="1" ht="90" x14ac:dyDescent="0.25">
      <c r="A103" s="44" t="s">
        <v>77</v>
      </c>
      <c r="B103" s="54" t="s">
        <v>189</v>
      </c>
      <c r="C103" s="41" t="s">
        <v>127</v>
      </c>
      <c r="D103" s="41">
        <f>D104+D105</f>
        <v>32676.97</v>
      </c>
      <c r="E103" s="41">
        <f t="shared" ref="E103:I103" si="36">E104+E105</f>
        <v>33950.43</v>
      </c>
      <c r="F103" s="41">
        <f t="shared" si="36"/>
        <v>31870.940000000002</v>
      </c>
      <c r="G103" s="41">
        <f t="shared" si="36"/>
        <v>31870.940000000002</v>
      </c>
      <c r="H103" s="41">
        <f t="shared" si="36"/>
        <v>31870.940000000002</v>
      </c>
      <c r="I103" s="41">
        <f t="shared" si="36"/>
        <v>23925.53</v>
      </c>
    </row>
    <row r="104" spans="1:14" s="74" customFormat="1" ht="60" x14ac:dyDescent="0.25">
      <c r="A104" s="44" t="s">
        <v>185</v>
      </c>
      <c r="B104" s="54" t="s">
        <v>190</v>
      </c>
      <c r="C104" s="41" t="s">
        <v>127</v>
      </c>
      <c r="D104" s="41">
        <v>16093.02</v>
      </c>
      <c r="E104" s="41">
        <v>16102.24</v>
      </c>
      <c r="F104" s="41">
        <v>15297.99</v>
      </c>
      <c r="G104" s="78">
        <v>15297.99</v>
      </c>
      <c r="H104" s="78">
        <v>15297.99</v>
      </c>
      <c r="I104" s="41">
        <v>12727</v>
      </c>
    </row>
    <row r="105" spans="1:14" s="74" customFormat="1" ht="45" x14ac:dyDescent="0.25">
      <c r="A105" s="44" t="s">
        <v>186</v>
      </c>
      <c r="B105" s="54" t="s">
        <v>152</v>
      </c>
      <c r="C105" s="41" t="s">
        <v>127</v>
      </c>
      <c r="D105" s="41">
        <v>16583.95</v>
      </c>
      <c r="E105" s="41">
        <v>17848.189999999999</v>
      </c>
      <c r="F105" s="41">
        <v>16572.95</v>
      </c>
      <c r="G105" s="78">
        <v>16572.95</v>
      </c>
      <c r="H105" s="78">
        <v>16572.95</v>
      </c>
      <c r="I105" s="41">
        <v>11198.53</v>
      </c>
    </row>
    <row r="106" spans="1:14" s="74" customFormat="1" ht="30" x14ac:dyDescent="0.25">
      <c r="A106" s="41"/>
      <c r="B106" s="54" t="s">
        <v>150</v>
      </c>
      <c r="C106" s="41" t="s">
        <v>127</v>
      </c>
      <c r="D106" s="41">
        <f>D104+D105</f>
        <v>32676.97</v>
      </c>
      <c r="E106" s="41">
        <f t="shared" ref="E106:I106" si="37">E104+E105</f>
        <v>33950.43</v>
      </c>
      <c r="F106" s="41">
        <f t="shared" si="37"/>
        <v>31870.940000000002</v>
      </c>
      <c r="G106" s="41">
        <f t="shared" si="37"/>
        <v>31870.940000000002</v>
      </c>
      <c r="H106" s="41">
        <f t="shared" si="37"/>
        <v>31870.940000000002</v>
      </c>
      <c r="I106" s="41">
        <f t="shared" si="37"/>
        <v>23925.53</v>
      </c>
    </row>
    <row r="107" spans="1:14" s="74" customFormat="1" x14ac:dyDescent="0.25">
      <c r="A107" s="142" t="s">
        <v>153</v>
      </c>
      <c r="B107" s="142"/>
      <c r="C107" s="142"/>
      <c r="D107" s="142"/>
      <c r="E107" s="142"/>
      <c r="F107" s="142"/>
      <c r="G107" s="142"/>
      <c r="H107" s="142"/>
      <c r="I107" s="142"/>
      <c r="J107" s="74">
        <v>535319.20000000007</v>
      </c>
      <c r="K107" s="74">
        <v>517900.77999999991</v>
      </c>
      <c r="L107" s="74">
        <v>507336.42000000004</v>
      </c>
      <c r="M107" s="74">
        <v>522700.26</v>
      </c>
      <c r="N107" s="74">
        <v>455502.21</v>
      </c>
    </row>
    <row r="108" spans="1:14" s="74" customFormat="1" ht="165" x14ac:dyDescent="0.25">
      <c r="A108" s="44" t="s">
        <v>79</v>
      </c>
      <c r="B108" s="54" t="s">
        <v>165</v>
      </c>
      <c r="C108" s="41"/>
      <c r="D108" s="41">
        <v>5663.63</v>
      </c>
      <c r="E108" s="41">
        <f>E113+E114+E115</f>
        <v>4759.05</v>
      </c>
      <c r="F108" s="41">
        <f>F113+F114+F115</f>
        <v>4960.83</v>
      </c>
      <c r="G108" s="78">
        <f t="shared" ref="G108:H108" si="38">G113+G114+G115</f>
        <v>4960.83</v>
      </c>
      <c r="H108" s="78">
        <f t="shared" si="38"/>
        <v>4960.83</v>
      </c>
      <c r="I108" s="41">
        <v>6916.79</v>
      </c>
      <c r="J108" s="85">
        <f>E108/J107</f>
        <v>8.8901164015787217E-3</v>
      </c>
      <c r="K108" s="86">
        <f t="shared" ref="K108:N108" si="39">F108/K107</f>
        <v>9.5787266433543516E-3</v>
      </c>
      <c r="L108" s="86">
        <f t="shared" si="39"/>
        <v>9.7781862378419418E-3</v>
      </c>
      <c r="M108" s="86">
        <f t="shared" si="39"/>
        <v>9.4907739284461039E-3</v>
      </c>
      <c r="N108" s="86">
        <f t="shared" si="39"/>
        <v>1.5184975721632613E-2</v>
      </c>
    </row>
    <row r="109" spans="1:14" s="74" customFormat="1" x14ac:dyDescent="0.25">
      <c r="A109" s="41"/>
      <c r="B109" s="41"/>
      <c r="C109" s="54" t="s">
        <v>107</v>
      </c>
      <c r="D109" s="41">
        <v>5663.63</v>
      </c>
      <c r="E109" s="92">
        <f>E108</f>
        <v>4759.05</v>
      </c>
      <c r="F109" s="87">
        <f>F108</f>
        <v>4960.83</v>
      </c>
      <c r="G109" s="92">
        <f t="shared" ref="G109:H109" si="40">G108</f>
        <v>4960.83</v>
      </c>
      <c r="H109" s="92">
        <f t="shared" si="40"/>
        <v>4960.83</v>
      </c>
      <c r="I109" s="41">
        <v>6916.79</v>
      </c>
    </row>
    <row r="110" spans="1:14" s="74" customFormat="1" ht="45" x14ac:dyDescent="0.25">
      <c r="A110" s="41"/>
      <c r="B110" s="41"/>
      <c r="C110" s="54" t="s">
        <v>100</v>
      </c>
      <c r="D110" s="41">
        <v>5663.63</v>
      </c>
      <c r="E110" s="41">
        <f>E108</f>
        <v>4759.05</v>
      </c>
      <c r="F110" s="41">
        <f>F108</f>
        <v>4960.83</v>
      </c>
      <c r="G110" s="78">
        <f t="shared" ref="G110:H110" si="41">G108</f>
        <v>4960.83</v>
      </c>
      <c r="H110" s="78">
        <f t="shared" si="41"/>
        <v>4960.83</v>
      </c>
      <c r="I110" s="41">
        <v>6916.79</v>
      </c>
    </row>
    <row r="111" spans="1:14" s="74" customFormat="1" ht="30" x14ac:dyDescent="0.25">
      <c r="A111" s="41"/>
      <c r="B111" s="54" t="s">
        <v>57</v>
      </c>
      <c r="C111" s="41"/>
      <c r="D111" s="41"/>
      <c r="E111" s="41"/>
      <c r="F111" s="41"/>
      <c r="G111" s="78"/>
      <c r="H111" s="78"/>
      <c r="I111" s="41"/>
    </row>
    <row r="112" spans="1:14" s="74" customFormat="1" ht="84" customHeight="1" x14ac:dyDescent="0.25">
      <c r="A112" s="44" t="s">
        <v>81</v>
      </c>
      <c r="B112" s="54" t="s">
        <v>154</v>
      </c>
      <c r="C112" s="41"/>
      <c r="D112" s="41">
        <v>0</v>
      </c>
      <c r="E112" s="41">
        <v>0</v>
      </c>
      <c r="F112" s="41">
        <v>0</v>
      </c>
      <c r="G112" s="78">
        <v>0</v>
      </c>
      <c r="H112" s="78">
        <v>0</v>
      </c>
      <c r="I112" s="41">
        <v>0</v>
      </c>
    </row>
    <row r="113" spans="1:14" s="74" customFormat="1" ht="45" x14ac:dyDescent="0.25">
      <c r="A113" s="44" t="s">
        <v>83</v>
      </c>
      <c r="B113" s="54" t="s">
        <v>155</v>
      </c>
      <c r="C113" s="54" t="s">
        <v>107</v>
      </c>
      <c r="D113" s="41">
        <v>3090.79</v>
      </c>
      <c r="E113" s="41">
        <v>3024.76</v>
      </c>
      <c r="F113" s="41">
        <v>3132.89</v>
      </c>
      <c r="G113" s="78">
        <v>3132.89</v>
      </c>
      <c r="H113" s="78">
        <v>3132.89</v>
      </c>
      <c r="I113" s="41">
        <v>4539.6499999999996</v>
      </c>
    </row>
    <row r="114" spans="1:14" s="74" customFormat="1" ht="105" x14ac:dyDescent="0.25">
      <c r="A114" s="44" t="s">
        <v>85</v>
      </c>
      <c r="B114" s="54" t="s">
        <v>166</v>
      </c>
      <c r="C114" s="54" t="s">
        <v>107</v>
      </c>
      <c r="D114" s="41">
        <v>2122.84</v>
      </c>
      <c r="E114" s="41">
        <v>1134.29</v>
      </c>
      <c r="F114" s="41">
        <v>830.44</v>
      </c>
      <c r="G114" s="78">
        <v>830.44</v>
      </c>
      <c r="H114" s="78">
        <v>830.44</v>
      </c>
      <c r="I114" s="41">
        <v>1949.64</v>
      </c>
    </row>
    <row r="115" spans="1:14" s="74" customFormat="1" ht="45" x14ac:dyDescent="0.25">
      <c r="A115" s="44" t="s">
        <v>88</v>
      </c>
      <c r="B115" s="54" t="s">
        <v>156</v>
      </c>
      <c r="C115" s="54" t="s">
        <v>107</v>
      </c>
      <c r="D115" s="41">
        <v>450</v>
      </c>
      <c r="E115" s="41">
        <v>600</v>
      </c>
      <c r="F115" s="41">
        <v>997.5</v>
      </c>
      <c r="G115" s="78">
        <v>997.5</v>
      </c>
      <c r="H115" s="78">
        <v>997.5</v>
      </c>
      <c r="I115" s="41">
        <v>427.5</v>
      </c>
    </row>
    <row r="116" spans="1:14" s="74" customFormat="1" ht="30" x14ac:dyDescent="0.25">
      <c r="A116" s="54"/>
      <c r="B116" s="54" t="s">
        <v>150</v>
      </c>
      <c r="C116" s="54" t="s">
        <v>107</v>
      </c>
      <c r="D116" s="41">
        <v>5663.63</v>
      </c>
      <c r="E116" s="41">
        <f>E108</f>
        <v>4759.05</v>
      </c>
      <c r="F116" s="41">
        <f>F108</f>
        <v>4960.83</v>
      </c>
      <c r="G116" s="78">
        <f t="shared" ref="G116:H116" si="42">G108</f>
        <v>4960.83</v>
      </c>
      <c r="H116" s="78">
        <f t="shared" si="42"/>
        <v>4960.83</v>
      </c>
      <c r="I116" s="41">
        <v>6916.79</v>
      </c>
    </row>
    <row r="117" spans="1:14" s="74" customFormat="1" x14ac:dyDescent="0.25">
      <c r="A117" s="142" t="s">
        <v>157</v>
      </c>
      <c r="B117" s="142"/>
      <c r="C117" s="142"/>
      <c r="D117" s="142"/>
      <c r="E117" s="142"/>
      <c r="F117" s="142"/>
      <c r="G117" s="142"/>
      <c r="H117" s="142"/>
      <c r="I117" s="142"/>
      <c r="J117" s="74">
        <v>535319.20000000007</v>
      </c>
      <c r="K117" s="74">
        <v>517900.77999999991</v>
      </c>
      <c r="L117" s="74">
        <v>507336.42000000004</v>
      </c>
      <c r="M117" s="74">
        <v>522700.26</v>
      </c>
      <c r="N117" s="74">
        <v>455502.21</v>
      </c>
    </row>
    <row r="118" spans="1:14" s="74" customFormat="1" ht="75" x14ac:dyDescent="0.25">
      <c r="A118" s="44" t="s">
        <v>123</v>
      </c>
      <c r="B118" s="54" t="s">
        <v>158</v>
      </c>
      <c r="C118" s="54"/>
      <c r="D118" s="41">
        <v>16108.43</v>
      </c>
      <c r="E118" s="41">
        <f>E119+E120</f>
        <v>17563.599999999999</v>
      </c>
      <c r="F118" s="41">
        <f>F119+F120</f>
        <v>18311.18</v>
      </c>
      <c r="G118" s="78">
        <f t="shared" ref="G118:H118" si="43">G119+G120</f>
        <v>18345.390000000003</v>
      </c>
      <c r="H118" s="78">
        <f t="shared" si="43"/>
        <v>18354.86</v>
      </c>
      <c r="I118" s="41">
        <v>20567.22</v>
      </c>
      <c r="J118" s="85">
        <f>E118/J117</f>
        <v>3.2809583515778992E-2</v>
      </c>
      <c r="K118" s="86">
        <f t="shared" ref="K118:N118" si="44">F118/K117</f>
        <v>3.5356540687194953E-2</v>
      </c>
      <c r="L118" s="86">
        <f t="shared" si="44"/>
        <v>3.6160207067334138E-2</v>
      </c>
      <c r="M118" s="86">
        <f t="shared" si="44"/>
        <v>3.5115459862216251E-2</v>
      </c>
      <c r="N118" s="86">
        <f t="shared" si="44"/>
        <v>4.5152843495534306E-2</v>
      </c>
    </row>
    <row r="119" spans="1:14" s="74" customFormat="1" x14ac:dyDescent="0.25">
      <c r="A119" s="54"/>
      <c r="B119" s="54"/>
      <c r="C119" s="54" t="s">
        <v>107</v>
      </c>
      <c r="D119" s="41">
        <v>1025.32</v>
      </c>
      <c r="E119" s="87">
        <f>E127</f>
        <v>1060.47</v>
      </c>
      <c r="F119" s="87">
        <f>F127</f>
        <v>1070.6300000000001</v>
      </c>
      <c r="G119" s="92">
        <f t="shared" ref="G119:H119" si="45">G127</f>
        <v>1070.6300000000001</v>
      </c>
      <c r="H119" s="92">
        <f t="shared" si="45"/>
        <v>1070.6300000000001</v>
      </c>
      <c r="I119" s="41">
        <v>979.47</v>
      </c>
      <c r="L119" s="75"/>
    </row>
    <row r="120" spans="1:14" s="74" customFormat="1" x14ac:dyDescent="0.25">
      <c r="A120" s="54"/>
      <c r="B120" s="54"/>
      <c r="C120" s="54" t="s">
        <v>159</v>
      </c>
      <c r="D120" s="41">
        <v>15083.11</v>
      </c>
      <c r="E120" s="87">
        <f>E126+E128+E129+E130</f>
        <v>16503.129999999997</v>
      </c>
      <c r="F120" s="41">
        <f>F126+F128+F129+F130</f>
        <v>17240.55</v>
      </c>
      <c r="G120" s="78">
        <f t="shared" ref="G120:H120" si="46">G126+G128+G129+G130</f>
        <v>17274.760000000002</v>
      </c>
      <c r="H120" s="78">
        <f t="shared" si="46"/>
        <v>17284.23</v>
      </c>
      <c r="I120" s="41">
        <v>19587.75</v>
      </c>
      <c r="L120" s="75"/>
    </row>
    <row r="121" spans="1:14" s="74" customFormat="1" x14ac:dyDescent="0.25">
      <c r="A121" s="54"/>
      <c r="B121" s="54"/>
      <c r="C121" s="54" t="s">
        <v>98</v>
      </c>
      <c r="D121" s="41"/>
      <c r="E121" s="41"/>
      <c r="F121" s="41"/>
      <c r="G121" s="78"/>
      <c r="H121" s="78"/>
      <c r="I121" s="41"/>
    </row>
    <row r="122" spans="1:14" s="74" customFormat="1" ht="45" x14ac:dyDescent="0.25">
      <c r="A122" s="54"/>
      <c r="B122" s="54"/>
      <c r="C122" s="54" t="s">
        <v>100</v>
      </c>
      <c r="D122" s="41">
        <v>4036.4</v>
      </c>
      <c r="E122" s="41">
        <v>4275.28</v>
      </c>
      <c r="F122" s="41">
        <f>F126+F127+F128</f>
        <v>4036.4700000000003</v>
      </c>
      <c r="G122" s="78">
        <f t="shared" ref="G122:H122" si="47">G126+G127+G128</f>
        <v>4036.4700000000003</v>
      </c>
      <c r="H122" s="78">
        <f t="shared" si="47"/>
        <v>4036.4700000000003</v>
      </c>
      <c r="I122" s="41">
        <v>3855.71</v>
      </c>
    </row>
    <row r="123" spans="1:14" s="74" customFormat="1" x14ac:dyDescent="0.25">
      <c r="A123" s="54"/>
      <c r="B123" s="54"/>
      <c r="C123" s="54" t="s">
        <v>101</v>
      </c>
      <c r="D123" s="41">
        <v>2396.4499999999998</v>
      </c>
      <c r="E123" s="41">
        <v>2724.1</v>
      </c>
      <c r="F123" s="41">
        <f>F129</f>
        <v>2864.64</v>
      </c>
      <c r="G123" s="78">
        <f t="shared" ref="G123:H123" si="48">G129</f>
        <v>2864.64</v>
      </c>
      <c r="H123" s="78">
        <f t="shared" si="48"/>
        <v>2864.64</v>
      </c>
      <c r="I123" s="41">
        <v>2113.89</v>
      </c>
    </row>
    <row r="124" spans="1:14" s="74" customFormat="1" x14ac:dyDescent="0.25">
      <c r="A124" s="54"/>
      <c r="B124" s="54"/>
      <c r="C124" s="54" t="s">
        <v>90</v>
      </c>
      <c r="D124" s="41">
        <v>9675.58</v>
      </c>
      <c r="E124" s="41">
        <v>10564.22</v>
      </c>
      <c r="F124" s="41">
        <f>F130</f>
        <v>11410.07</v>
      </c>
      <c r="G124" s="78">
        <f t="shared" ref="G124:H124" si="49">G130</f>
        <v>11444.28</v>
      </c>
      <c r="H124" s="78">
        <f t="shared" si="49"/>
        <v>11453.75</v>
      </c>
      <c r="I124" s="41">
        <v>14597.62</v>
      </c>
    </row>
    <row r="125" spans="1:14" s="74" customFormat="1" ht="30" x14ac:dyDescent="0.25">
      <c r="A125" s="54"/>
      <c r="B125" s="54" t="s">
        <v>57</v>
      </c>
      <c r="C125" s="54"/>
      <c r="D125" s="41"/>
      <c r="E125" s="41"/>
      <c r="F125" s="41"/>
      <c r="G125" s="78"/>
      <c r="H125" s="78"/>
      <c r="I125" s="41"/>
    </row>
    <row r="126" spans="1:14" s="74" customFormat="1" ht="20.25" customHeight="1" x14ac:dyDescent="0.25">
      <c r="A126" s="130" t="s">
        <v>160</v>
      </c>
      <c r="B126" s="144" t="s">
        <v>82</v>
      </c>
      <c r="C126" s="54" t="s">
        <v>127</v>
      </c>
      <c r="D126" s="41">
        <v>3011.08</v>
      </c>
      <c r="E126" s="41">
        <v>3214.81</v>
      </c>
      <c r="F126" s="41">
        <v>2952.52</v>
      </c>
      <c r="G126" s="78">
        <v>2952.52</v>
      </c>
      <c r="H126" s="78">
        <v>2952.52</v>
      </c>
      <c r="I126" s="41">
        <v>2836.24</v>
      </c>
    </row>
    <row r="127" spans="1:14" s="74" customFormat="1" ht="37.5" customHeight="1" x14ac:dyDescent="0.25">
      <c r="A127" s="130"/>
      <c r="B127" s="144"/>
      <c r="C127" s="54" t="s">
        <v>107</v>
      </c>
      <c r="D127" s="41">
        <v>1025.32</v>
      </c>
      <c r="E127" s="41">
        <v>1060.47</v>
      </c>
      <c r="F127" s="41">
        <v>1070.6300000000001</v>
      </c>
      <c r="G127" s="78">
        <v>1070.6300000000001</v>
      </c>
      <c r="H127" s="78">
        <v>1070.6300000000001</v>
      </c>
      <c r="I127" s="41">
        <v>979.47</v>
      </c>
    </row>
    <row r="128" spans="1:14" s="74" customFormat="1" ht="75" x14ac:dyDescent="0.25">
      <c r="A128" s="44" t="s">
        <v>161</v>
      </c>
      <c r="B128" s="54" t="s">
        <v>84</v>
      </c>
      <c r="C128" s="54" t="s">
        <v>127</v>
      </c>
      <c r="D128" s="41">
        <v>0</v>
      </c>
      <c r="E128" s="41">
        <v>0</v>
      </c>
      <c r="F128" s="41">
        <v>13.32</v>
      </c>
      <c r="G128" s="78">
        <v>13.32</v>
      </c>
      <c r="H128" s="78">
        <v>13.32</v>
      </c>
      <c r="I128" s="41">
        <v>40</v>
      </c>
    </row>
    <row r="129" spans="1:9" s="74" customFormat="1" ht="45" x14ac:dyDescent="0.25">
      <c r="A129" s="44" t="s">
        <v>162</v>
      </c>
      <c r="B129" s="54" t="s">
        <v>86</v>
      </c>
      <c r="C129" s="54" t="s">
        <v>127</v>
      </c>
      <c r="D129" s="41">
        <v>2396.4499999999998</v>
      </c>
      <c r="E129" s="41">
        <v>2724.1</v>
      </c>
      <c r="F129" s="41">
        <v>2864.64</v>
      </c>
      <c r="G129" s="78">
        <v>2864.64</v>
      </c>
      <c r="H129" s="78">
        <v>2864.64</v>
      </c>
      <c r="I129" s="41">
        <v>2113.89</v>
      </c>
    </row>
    <row r="130" spans="1:9" s="74" customFormat="1" ht="75" x14ac:dyDescent="0.25">
      <c r="A130" s="44" t="s">
        <v>163</v>
      </c>
      <c r="B130" s="54" t="s">
        <v>164</v>
      </c>
      <c r="C130" s="54" t="s">
        <v>127</v>
      </c>
      <c r="D130" s="41">
        <v>9675.58</v>
      </c>
      <c r="E130" s="41">
        <v>10564.22</v>
      </c>
      <c r="F130" s="41">
        <v>11410.07</v>
      </c>
      <c r="G130" s="78">
        <v>11444.28</v>
      </c>
      <c r="H130" s="78">
        <v>11453.75</v>
      </c>
      <c r="I130" s="41">
        <v>14597.62</v>
      </c>
    </row>
    <row r="131" spans="1:9" s="74" customFormat="1" x14ac:dyDescent="0.25">
      <c r="A131" s="142"/>
      <c r="B131" s="144" t="s">
        <v>150</v>
      </c>
      <c r="C131" s="54" t="s">
        <v>127</v>
      </c>
      <c r="D131" s="41">
        <v>15083.11</v>
      </c>
      <c r="E131" s="41">
        <v>16503.13</v>
      </c>
      <c r="F131" s="41">
        <f>F120</f>
        <v>17240.55</v>
      </c>
      <c r="G131" s="78">
        <f t="shared" ref="G131:H131" si="50">G120</f>
        <v>17274.760000000002</v>
      </c>
      <c r="H131" s="78">
        <f t="shared" si="50"/>
        <v>17284.23</v>
      </c>
      <c r="I131" s="41">
        <v>19587.75</v>
      </c>
    </row>
    <row r="132" spans="1:9" s="74" customFormat="1" x14ac:dyDescent="0.25">
      <c r="A132" s="142"/>
      <c r="B132" s="144"/>
      <c r="C132" s="54" t="s">
        <v>107</v>
      </c>
      <c r="D132" s="41">
        <v>1025.32</v>
      </c>
      <c r="E132" s="41">
        <v>1060.47</v>
      </c>
      <c r="F132" s="41">
        <f>F119</f>
        <v>1070.6300000000001</v>
      </c>
      <c r="G132" s="78">
        <f t="shared" ref="G132:H132" si="51">G119</f>
        <v>1070.6300000000001</v>
      </c>
      <c r="H132" s="78">
        <f t="shared" si="51"/>
        <v>1070.6300000000001</v>
      </c>
      <c r="I132" s="41">
        <v>979.47</v>
      </c>
    </row>
    <row r="133" spans="1:9" ht="15.75" x14ac:dyDescent="0.25">
      <c r="A133" s="19"/>
      <c r="B133" s="19"/>
      <c r="C133" s="19"/>
      <c r="D133" s="19"/>
      <c r="E133" s="19"/>
      <c r="F133" s="19"/>
      <c r="G133" s="23"/>
      <c r="H133" s="23"/>
      <c r="I133" s="19"/>
    </row>
    <row r="135" spans="1:9" ht="1.5" customHeight="1" x14ac:dyDescent="0.25"/>
    <row r="136" spans="1:9" hidden="1" x14ac:dyDescent="0.25"/>
    <row r="137" spans="1:9" hidden="1" x14ac:dyDescent="0.25"/>
    <row r="138" spans="1:9" ht="18.75" x14ac:dyDescent="0.3">
      <c r="A138" s="102"/>
      <c r="B138" s="102"/>
      <c r="C138" s="102"/>
      <c r="G138" s="146"/>
      <c r="H138" s="146"/>
    </row>
    <row r="142" spans="1:9" x14ac:dyDescent="0.25">
      <c r="A142" s="103"/>
      <c r="B142" s="103"/>
      <c r="C142" s="103"/>
    </row>
  </sheetData>
  <mergeCells count="77">
    <mergeCell ref="F5:I5"/>
    <mergeCell ref="F6:I6"/>
    <mergeCell ref="F1:I1"/>
    <mergeCell ref="F3:I3"/>
    <mergeCell ref="F4:I4"/>
    <mergeCell ref="A138:C138"/>
    <mergeCell ref="A142:C142"/>
    <mergeCell ref="G138:H138"/>
    <mergeCell ref="A117:I117"/>
    <mergeCell ref="A126:A127"/>
    <mergeCell ref="B126:B127"/>
    <mergeCell ref="B131:B132"/>
    <mergeCell ref="A131:A132"/>
    <mergeCell ref="A88:A89"/>
    <mergeCell ref="B88:B89"/>
    <mergeCell ref="A99:I99"/>
    <mergeCell ref="A107:I107"/>
    <mergeCell ref="E86:E87"/>
    <mergeCell ref="F86:F87"/>
    <mergeCell ref="G86:G87"/>
    <mergeCell ref="H86:H87"/>
    <mergeCell ref="I86:I87"/>
    <mergeCell ref="B85:B87"/>
    <mergeCell ref="B92:B93"/>
    <mergeCell ref="A92:A93"/>
    <mergeCell ref="A82:A84"/>
    <mergeCell ref="B82:B84"/>
    <mergeCell ref="A85:A87"/>
    <mergeCell ref="C86:C87"/>
    <mergeCell ref="D86:D87"/>
    <mergeCell ref="A74:A75"/>
    <mergeCell ref="B74:B75"/>
    <mergeCell ref="A76:A78"/>
    <mergeCell ref="B76:B78"/>
    <mergeCell ref="A79:A81"/>
    <mergeCell ref="B79:B81"/>
    <mergeCell ref="A66:A67"/>
    <mergeCell ref="A68:A69"/>
    <mergeCell ref="A70:A71"/>
    <mergeCell ref="A72:A73"/>
    <mergeCell ref="B66:B67"/>
    <mergeCell ref="B68:B69"/>
    <mergeCell ref="B70:B71"/>
    <mergeCell ref="B72:B73"/>
    <mergeCell ref="A44:A45"/>
    <mergeCell ref="B44:B45"/>
    <mergeCell ref="A49:I49"/>
    <mergeCell ref="A64:A65"/>
    <mergeCell ref="B64:B65"/>
    <mergeCell ref="A30:I30"/>
    <mergeCell ref="A42:A43"/>
    <mergeCell ref="F31:F32"/>
    <mergeCell ref="G31:G32"/>
    <mergeCell ref="H31:H32"/>
    <mergeCell ref="I31:I32"/>
    <mergeCell ref="A31:A32"/>
    <mergeCell ref="B31:B32"/>
    <mergeCell ref="C31:C32"/>
    <mergeCell ref="D31:D32"/>
    <mergeCell ref="E31:E32"/>
    <mergeCell ref="B42:B43"/>
    <mergeCell ref="I22:I23"/>
    <mergeCell ref="A22:A23"/>
    <mergeCell ref="C22:C23"/>
    <mergeCell ref="D22:D23"/>
    <mergeCell ref="E22:E23"/>
    <mergeCell ref="F22:F23"/>
    <mergeCell ref="B22:B23"/>
    <mergeCell ref="G22:G23"/>
    <mergeCell ref="H22:H23"/>
    <mergeCell ref="A7:I7"/>
    <mergeCell ref="A8:I10"/>
    <mergeCell ref="A11:E11"/>
    <mergeCell ref="A13:A14"/>
    <mergeCell ref="B13:B14"/>
    <mergeCell ref="C13:C14"/>
    <mergeCell ref="D13:I13"/>
  </mergeCells>
  <printOptions horizontalCentered="1"/>
  <pageMargins left="0.7" right="0.7" top="0.75" bottom="0.75" header="0.3" footer="0.3"/>
  <pageSetup paperSize="9" scale="86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'приложение 2'!_GoBack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new2</dc:creator>
  <cp:lastModifiedBy>Severina</cp:lastModifiedBy>
  <cp:lastPrinted>2019-02-26T11:01:43Z</cp:lastPrinted>
  <dcterms:created xsi:type="dcterms:W3CDTF">2018-07-17T10:46:09Z</dcterms:created>
  <dcterms:modified xsi:type="dcterms:W3CDTF">2019-03-04T13:35:41Z</dcterms:modified>
</cp:coreProperties>
</file>